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40" windowWidth="9720" windowHeight="5400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<sst xmlns="http://schemas.openxmlformats.org/spreadsheetml/2006/main" count="83" uniqueCount="67">
  <si>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Наименование мероприятия</t>
  </si>
  <si>
    <t>1. Финансово-кредитная поддержка малого и среднего предпринимательства</t>
  </si>
  <si>
    <t>в том числе</t>
  </si>
  <si>
    <t>федеральный бюджет</t>
  </si>
  <si>
    <t>областной бюджет</t>
  </si>
  <si>
    <t>№ мероприятия  в Подпрограмме</t>
  </si>
  <si>
    <t>наименование мероприятия</t>
  </si>
  <si>
    <t>примечания</t>
  </si>
  <si>
    <t>всего, рублей</t>
  </si>
  <si>
    <t>Подготовка и проведение ежегодного конкурса "Предприниматель года"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</si>
  <si>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</si>
  <si>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</si>
  <si>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</si>
  <si>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</si>
  <si>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</si>
  <si>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</si>
  <si>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</si>
  <si>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</si>
  <si>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</si>
  <si>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</si>
  <si>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</si>
  <si>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</t>
  </si>
  <si>
    <t>Итого Бюджет:</t>
  </si>
  <si>
    <t>Проведение социологических исследований в целях совершенствования государственной политики поддержки предпринимательства</t>
  </si>
  <si>
    <t>Предусмотрено Бюджетом (рублей)</t>
  </si>
  <si>
    <t>Профинансировано из бюджета (рублей):</t>
  </si>
  <si>
    <t>Освоено министерством (рублей):</t>
  </si>
  <si>
    <t>Иные формы поддержки</t>
  </si>
  <si>
    <t>Всего по Подпрограмме:</t>
  </si>
  <si>
    <t>рублей</t>
  </si>
  <si>
    <t>Подготовка и проведение празднования 10-летия Дня российского предпринимателя в Магаданской области</t>
  </si>
  <si>
    <t>1.1.16.</t>
  </si>
  <si>
    <t>Субсидирование части затрат  субъектов малого и среднего предпринимательства - субъектов социального предпринимательства, осуществляющих социально ориентированную деятельность.</t>
  </si>
  <si>
    <t>1.2.  Субсидии бюджетам городских округов на реализацию мероприятий поддержки развития малого и среднего предпринимате</t>
  </si>
  <si>
    <t>1.3.  Субсидии бюджетам городских округов  на возмещение транспортных затрат, связанных с доставкой товаров народного потребления в отдаленные труднодоступные городские округа области</t>
  </si>
  <si>
    <t>2. Основное мероприятие «Информационная поддержка малого и среднего предпринимательства»</t>
  </si>
  <si>
    <t>3. Основное мероприятие «Методическое и консультационное обеспечение предпринимательства»</t>
  </si>
  <si>
    <t>3.1. Мероприятие «Проведение мониторинга состояния малого и среднего предпринимательства в Магаданской области»</t>
  </si>
  <si>
    <t>Освоено городскими округами, Фондом развития предпринимательства:</t>
  </si>
  <si>
    <t>ИТОГО:</t>
  </si>
  <si>
    <t>Неиспользованный лимит средств бюджета</t>
  </si>
  <si>
    <t>предусмотрено бюджетом в 2018 году</t>
  </si>
  <si>
    <t>Приказ минэкономразвития Магаданской области от 26.03.2018г. ООО "МедРемСервис", п/п № 674779 от 06.04.2018г. На сумму 493800,0</t>
  </si>
  <si>
    <r>
      <t xml:space="preserve">Предоставление </t>
    </r>
    <r>
      <rPr>
        <b/>
        <sz val="10"/>
        <color indexed="12"/>
        <rFont val="Times New Roman"/>
        <family val="1"/>
      </rPr>
      <t xml:space="preserve">целевых </t>
    </r>
    <r>
      <rPr>
        <b/>
        <sz val="10"/>
        <color indexed="18"/>
        <rFont val="Times New Roman"/>
        <family val="1"/>
      </rPr>
      <t>грантов</t>
    </r>
    <r>
      <rPr>
        <sz val="10"/>
        <rFont val="Times New Roman"/>
        <family val="1"/>
      </rPr>
      <t xml:space="preserve"> начинающим субъектам малого и среднего предпринимательства на создание собственного дела на условиях долевого финансирования целевых расходов на уплату первого взноса при заключении договора </t>
    </r>
    <r>
      <rPr>
        <b/>
        <sz val="10"/>
        <color indexed="18"/>
        <rFont val="Times New Roman"/>
        <family val="1"/>
      </rPr>
      <t>лизинга</t>
    </r>
    <r>
      <rPr>
        <sz val="10"/>
        <rFont val="Times New Roman"/>
        <family val="1"/>
      </rPr>
      <t xml:space="preserve"> оборудования</t>
    </r>
  </si>
  <si>
    <t xml:space="preserve"> рублей</t>
  </si>
  <si>
    <t>3.7. Мероприятие «Создание и (или) развитие инфраструктуры поддержки субъектов малого  и среднего предпринимательства, направленной  на оказание консультационной поддержки»</t>
  </si>
  <si>
    <r>
      <t xml:space="preserve">Обеспечение </t>
    </r>
    <r>
      <rPr>
        <sz val="12"/>
        <color indexed="12"/>
        <rFont val="Times New Roman"/>
        <family val="1"/>
      </rPr>
      <t>гарантий (поручительств) по кредитам</t>
    </r>
    <r>
      <rPr>
        <sz val="12"/>
        <rFont val="Times New Roman"/>
        <family val="1"/>
      </rPr>
      <t xml:space="preserve"> субъектов малого и среденго предпринимательства и лизинговым договорам </t>
    </r>
  </si>
  <si>
    <r>
      <t xml:space="preserve">Субсидирование части затрат, связанных с уплатой </t>
    </r>
    <r>
      <rPr>
        <sz val="12"/>
        <color indexed="12"/>
        <rFont val="Times New Roman"/>
        <family val="1"/>
      </rPr>
      <t>процентов</t>
    </r>
    <r>
      <rPr>
        <sz val="12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по кредитам</t>
    </r>
    <r>
      <rPr>
        <sz val="12"/>
        <rFont val="Times New Roman"/>
        <family val="1"/>
      </rPr>
      <t>, привлеченным в российских кредитных организациях</t>
    </r>
  </si>
  <si>
    <r>
      <t>Субсидирование части затарт субъектов малого и среднего предприниматьельства, связанных с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приобретением оборудования</t>
    </r>
  </si>
  <si>
    <r>
      <t xml:space="preserve">Предоставление субсидий индивидуальным предпринимателям и юридическим лицам </t>
    </r>
    <r>
      <rPr>
        <b/>
        <sz val="12"/>
        <color indexed="18"/>
        <rFont val="Times New Roman"/>
        <family val="1"/>
      </rPr>
      <t>на создание собственного дела</t>
    </r>
  </si>
  <si>
    <r>
      <t xml:space="preserve">Субсидирование затрат субъектов малого и среднего предпринимательства, связанных с повышением квалификации их сотрудников по </t>
    </r>
    <r>
      <rPr>
        <b/>
        <sz val="11"/>
        <color indexed="18"/>
        <rFont val="Times New Roman"/>
        <family val="1"/>
      </rPr>
      <t>программам обучения специалистов по энергосбережению</t>
    </r>
    <r>
      <rPr>
        <sz val="11"/>
        <rFont val="Times New Roman"/>
        <family val="1"/>
      </rPr>
      <t xml:space="preserve">, включая обучение системе энергоменеджмента по стандарту ISO 50 001 </t>
    </r>
  </si>
  <si>
    <r>
      <t xml:space="preserve">Субсидирование затрат субъектов малого и среднего предпринимательства, связанных с проведением на этих </t>
    </r>
    <r>
      <rPr>
        <b/>
        <sz val="10"/>
        <color indexed="18"/>
        <rFont val="Times New Roman"/>
        <family val="1"/>
      </rPr>
      <t>предприятиях энергетических обследований</t>
    </r>
  </si>
  <si>
    <r>
      <t xml:space="preserve">Субсидирование части затрат субъектов малого и среднего предпринимательства, связанных с реализацией </t>
    </r>
    <r>
      <rPr>
        <b/>
        <sz val="10"/>
        <color indexed="18"/>
        <rFont val="Times New Roman"/>
        <family val="1"/>
      </rPr>
      <t>программ по энергосбережению</t>
    </r>
    <r>
      <rPr>
        <sz val="10"/>
        <rFont val="Times New Roman"/>
        <family val="1"/>
      </rPr>
      <t>, включая затраты на приобретение и внедрение инновационных технологий, оборудования и материалов</t>
    </r>
  </si>
  <si>
    <r>
      <t xml:space="preserve">Субсидирование уплаты субъектом малого и среднего предпринимательства </t>
    </r>
    <r>
      <rPr>
        <b/>
        <sz val="10"/>
        <color indexed="18"/>
        <rFont val="Times New Roman"/>
        <family val="1"/>
      </rPr>
      <t>первого взноса</t>
    </r>
    <r>
      <rPr>
        <sz val="10"/>
        <rFont val="Times New Roman"/>
        <family val="1"/>
      </rPr>
      <t xml:space="preserve"> при заключении договора </t>
    </r>
    <r>
      <rPr>
        <b/>
        <sz val="10"/>
        <color indexed="18"/>
        <rFont val="Times New Roman"/>
        <family val="1"/>
      </rPr>
      <t xml:space="preserve">лизинга </t>
    </r>
    <r>
      <rPr>
        <sz val="10"/>
        <rFont val="Times New Roman"/>
        <family val="1"/>
      </rPr>
      <t>оборудования</t>
    </r>
  </si>
  <si>
    <r>
      <t xml:space="preserve">Поддержка начинающих малых инновационных компаний -  </t>
    </r>
    <r>
      <rPr>
        <b/>
        <sz val="10"/>
        <color indexed="18"/>
        <rFont val="Times New Roman"/>
        <family val="1"/>
      </rPr>
      <t>гранты на создание инновационной компании</t>
    </r>
  </si>
  <si>
    <r>
      <t xml:space="preserve">Субсидирование части затрат субъектов малого и среднего предпринимательства на участие в </t>
    </r>
    <r>
      <rPr>
        <b/>
        <sz val="10"/>
        <color indexed="18"/>
        <rFont val="Times New Roman"/>
        <family val="1"/>
      </rPr>
      <t>выставочно-ярмарочной</t>
    </r>
    <r>
      <rPr>
        <sz val="10"/>
        <rFont val="Times New Roman"/>
        <family val="1"/>
      </rPr>
      <t xml:space="preserve"> деятельности</t>
    </r>
  </si>
  <si>
    <r>
      <t xml:space="preserve">Субсидирование части затрат, связанных с уплатой субъектом малого и среднего предпринимательства </t>
    </r>
    <r>
      <rPr>
        <b/>
        <sz val="12"/>
        <color indexed="18"/>
        <rFont val="Times New Roman"/>
        <family val="1"/>
      </rPr>
      <t>процентов по лизинговым договорам</t>
    </r>
    <r>
      <rPr>
        <sz val="12"/>
        <rFont val="Times New Roman"/>
        <family val="1"/>
      </rPr>
      <t xml:space="preserve"> </t>
    </r>
  </si>
  <si>
    <r>
      <t xml:space="preserve">Информация об объеме средств, предусмотренных на оказание мер государственной поддержки малого и среднего предпринимательства Магаданской области по Подпрограмме "Развитие малого и среднего предпринимательства Магаданской области на 2014-2020 годы" в 2018 году по состоянию </t>
    </r>
    <r>
      <rPr>
        <b/>
        <sz val="16"/>
        <color indexed="12"/>
        <rFont val="Times New Roman"/>
        <family val="1"/>
      </rPr>
      <t xml:space="preserve">на 01.08.2018 г.   </t>
    </r>
    <r>
      <rPr>
        <b/>
        <sz val="16"/>
        <rFont val="Times New Roman"/>
        <family val="1"/>
      </rPr>
      <t xml:space="preserve">  </t>
    </r>
  </si>
  <si>
    <t>Профинансировано из бюжета на 01.08.2018г.</t>
  </si>
  <si>
    <t>Расход субсидии  по состоянию на 01.08. 2018г.</t>
  </si>
  <si>
    <t>Остаток бюджетных средств по состоянию на 01.08.2018</t>
  </si>
  <si>
    <t>Капитализация Фонда развития предпринимательства на 01.01.2018г. Составляет 204 895 000 рублей; Представлены поручительства по обязательствам 8 субъектов МСП на сумму 49856,5 тыс. рублей</t>
  </si>
  <si>
    <t>На рассмотрении находятся документы двух субъектов МСП по уплате % по лизинговым договорам  кредитным организациям: АО "Колымавзрывпром" на сумму 58,4 тыс. руб.; ИП Сурина  О.В. На сумму 55,1 тыс. руб.</t>
  </si>
  <si>
    <t>Профинансировано из бюджета на 01.08.2018г.:</t>
  </si>
  <si>
    <t>Освоено  министерством средств бюджета на 01.08.2018г.</t>
  </si>
  <si>
    <t>Неиспользованный лимит бюджетных средств на 01.08.2018г.:</t>
  </si>
  <si>
    <t>Ответственный исполнитель: Министерство экономического развития, инвестиционной политики и инноваций Магаданской области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</si>
</sst>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_-* #,##0.0_р_._-;\-* #,##0.0_р_._-;_-* &quot;-&quot;??_р_._-;_-@_-"/>
    <numFmt numFmtId="198" formatCode="_-* #,##0_р_._-;\-* #,##0_р_._-;_-* &quot;-&quot;??_р_._-;_-@_-"/>
    <numFmt numFmtId="199" formatCode="_-* #,##0.000_р_._-;\-* #,##0.000_р_._-;_-* &quot;-&quot;???_р_._-;_-@_-"/>
    <numFmt numFmtId="200" formatCode="_-* #,##0.000\ _₽_-;\-* #,##0.000\ _₽_-;_-* &quot;-&quot;???\ _₽_-;_-@_-"/>
  </numFmts>
  <fonts count="10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6"/>
      <color indexed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5"/>
      <name val="Times New Roman"/>
      <family val="1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58"/>
      <name val="Times New Roman"/>
      <family val="1"/>
    </font>
    <font>
      <b/>
      <sz val="10"/>
      <color indexed="58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58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sz val="10"/>
      <color indexed="58"/>
      <name val="Times New Roman"/>
      <family val="1"/>
    </font>
    <font>
      <sz val="10"/>
      <color indexed="60"/>
      <name val="Times New Roman"/>
      <family val="1"/>
    </font>
    <font>
      <sz val="11"/>
      <color indexed="1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66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0000CC"/>
      <name val="Times New Roman"/>
      <family val="1"/>
    </font>
    <font>
      <sz val="9"/>
      <color rgb="FF003300"/>
      <name val="Times New Roman"/>
      <family val="1"/>
    </font>
    <font>
      <b/>
      <sz val="10"/>
      <color rgb="FF003300"/>
      <name val="Times New Roman"/>
      <family val="1"/>
    </font>
    <font>
      <b/>
      <sz val="9"/>
      <color rgb="FF003300"/>
      <name val="Times New Roman"/>
      <family val="1"/>
    </font>
    <font>
      <b/>
      <sz val="10"/>
      <color rgb="FF0000CC"/>
      <name val="Times New Roman"/>
      <family val="1"/>
    </font>
    <font>
      <b/>
      <sz val="9"/>
      <color rgb="FF0000CC"/>
      <name val="Times New Roman"/>
      <family val="1"/>
    </font>
    <font>
      <b/>
      <sz val="9"/>
      <color rgb="FFFF0000"/>
      <name val="Times New Roman"/>
      <family val="1"/>
    </font>
    <font>
      <b/>
      <sz val="12"/>
      <color rgb="FF003300"/>
      <name val="Times New Roman"/>
      <family val="1"/>
    </font>
    <font>
      <b/>
      <sz val="14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66"/>
      <name val="Times New Roman"/>
      <family val="1"/>
    </font>
    <font>
      <b/>
      <sz val="12"/>
      <color rgb="FFFF0000"/>
      <name val="Times New Roman"/>
      <family val="1"/>
    </font>
    <font>
      <sz val="10"/>
      <color rgb="FF003300"/>
      <name val="Times New Roman"/>
      <family val="1"/>
    </font>
    <font>
      <sz val="10"/>
      <color rgb="FFC00000"/>
      <name val="Times New Roman"/>
      <family val="1"/>
    </font>
    <font>
      <sz val="11"/>
      <color rgb="FF000066"/>
      <name val="Times New Roman"/>
      <family val="1"/>
    </font>
    <font>
      <sz val="10"/>
      <color rgb="FF0000CC"/>
      <name val="Times New Roman"/>
      <family val="1"/>
    </font>
    <font>
      <b/>
      <sz val="11"/>
      <color rgb="FF0000CC"/>
      <name val="Times New Roman"/>
      <family val="1"/>
    </font>
    <font>
      <sz val="11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4" borderId="10" xfId="0" applyFont="1" applyFill="1" applyBorder="1" applyAlignment="1">
      <alignment horizontal="center" vertical="top" wrapText="1"/>
    </xf>
    <xf numFmtId="187" fontId="5" fillId="4" borderId="10" xfId="58" applyFont="1" applyFill="1" applyBorder="1" applyAlignment="1">
      <alignment horizontal="center" vertical="center" wrapText="1"/>
    </xf>
    <xf numFmtId="187" fontId="85" fillId="4" borderId="10" xfId="58" applyFont="1" applyFill="1" applyBorder="1" applyAlignment="1">
      <alignment horizontal="center" vertical="center"/>
    </xf>
    <xf numFmtId="187" fontId="5" fillId="4" borderId="10" xfId="58" applyFont="1" applyFill="1" applyBorder="1" applyAlignment="1">
      <alignment horizontal="center" vertical="center"/>
    </xf>
    <xf numFmtId="195" fontId="5" fillId="4" borderId="10" xfId="58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86" fillId="0" borderId="0" xfId="0" applyFont="1" applyFill="1" applyAlignment="1">
      <alignment/>
    </xf>
    <xf numFmtId="187" fontId="5" fillId="0" borderId="0" xfId="58" applyFont="1" applyFill="1" applyAlignment="1">
      <alignment/>
    </xf>
    <xf numFmtId="0" fontId="6" fillId="7" borderId="10" xfId="0" applyFont="1" applyFill="1" applyBorder="1" applyAlignment="1">
      <alignment horizontal="center"/>
    </xf>
    <xf numFmtId="187" fontId="6" fillId="7" borderId="10" xfId="58" applyFont="1" applyFill="1" applyBorder="1" applyAlignment="1">
      <alignment horizontal="center" vertical="center"/>
    </xf>
    <xf numFmtId="187" fontId="85" fillId="7" borderId="10" xfId="58" applyFont="1" applyFill="1" applyBorder="1" applyAlignment="1">
      <alignment horizontal="center" vertical="center"/>
    </xf>
    <xf numFmtId="187" fontId="5" fillId="7" borderId="10" xfId="58" applyFont="1" applyFill="1" applyBorder="1" applyAlignment="1">
      <alignment horizontal="center" vertical="center"/>
    </xf>
    <xf numFmtId="187" fontId="87" fillId="7" borderId="10" xfId="58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/>
    </xf>
    <xf numFmtId="187" fontId="5" fillId="10" borderId="10" xfId="58" applyFont="1" applyFill="1" applyBorder="1" applyAlignment="1">
      <alignment horizontal="center" vertical="center"/>
    </xf>
    <xf numFmtId="195" fontId="5" fillId="10" borderId="10" xfId="58" applyNumberFormat="1" applyFont="1" applyFill="1" applyBorder="1" applyAlignment="1">
      <alignment horizontal="center" vertical="center"/>
    </xf>
    <xf numFmtId="187" fontId="5" fillId="4" borderId="10" xfId="58" applyNumberFormat="1" applyFont="1" applyFill="1" applyBorder="1" applyAlignment="1">
      <alignment horizontal="center" vertical="center"/>
    </xf>
    <xf numFmtId="187" fontId="88" fillId="4" borderId="10" xfId="58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187" fontId="89" fillId="7" borderId="10" xfId="58" applyFont="1" applyFill="1" applyBorder="1" applyAlignment="1">
      <alignment horizontal="center" vertical="center"/>
    </xf>
    <xf numFmtId="187" fontId="90" fillId="7" borderId="10" xfId="58" applyFont="1" applyFill="1" applyBorder="1" applyAlignment="1">
      <alignment horizontal="center" vertical="center"/>
    </xf>
    <xf numFmtId="187" fontId="91" fillId="7" borderId="10" xfId="58" applyFont="1" applyFill="1" applyBorder="1" applyAlignment="1">
      <alignment horizontal="center" vertical="center"/>
    </xf>
    <xf numFmtId="187" fontId="8" fillId="4" borderId="10" xfId="58" applyFont="1" applyFill="1" applyBorder="1" applyAlignment="1">
      <alignment horizontal="center" vertical="center" wrapText="1"/>
    </xf>
    <xf numFmtId="187" fontId="8" fillId="10" borderId="10" xfId="58" applyFont="1" applyFill="1" applyBorder="1" applyAlignment="1">
      <alignment horizontal="center" vertical="center" wrapText="1"/>
    </xf>
    <xf numFmtId="187" fontId="5" fillId="4" borderId="10" xfId="58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187" fontId="87" fillId="0" borderId="0" xfId="58" applyFont="1" applyFill="1" applyBorder="1" applyAlignment="1">
      <alignment horizontal="center" vertical="center" wrapText="1"/>
    </xf>
    <xf numFmtId="171" fontId="86" fillId="0" borderId="0" xfId="0" applyNumberFormat="1" applyFont="1" applyFill="1" applyAlignment="1">
      <alignment/>
    </xf>
    <xf numFmtId="171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2" fillId="0" borderId="0" xfId="0" applyNumberFormat="1" applyFont="1" applyFill="1" applyAlignment="1">
      <alignment/>
    </xf>
    <xf numFmtId="0" fontId="6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vertical="top" wrapText="1"/>
    </xf>
    <xf numFmtId="187" fontId="92" fillId="12" borderId="10" xfId="58" applyFont="1" applyFill="1" applyBorder="1" applyAlignment="1">
      <alignment horizontal="center" vertical="center"/>
    </xf>
    <xf numFmtId="187" fontId="93" fillId="12" borderId="10" xfId="58" applyFont="1" applyFill="1" applyBorder="1" applyAlignment="1">
      <alignment horizontal="center" vertical="center"/>
    </xf>
    <xf numFmtId="196" fontId="92" fillId="12" borderId="10" xfId="58" applyNumberFormat="1" applyFont="1" applyFill="1" applyBorder="1" applyAlignment="1">
      <alignment horizontal="center" vertical="center"/>
    </xf>
    <xf numFmtId="187" fontId="93" fillId="12" borderId="10" xfId="58" applyFont="1" applyFill="1" applyBorder="1" applyAlignment="1">
      <alignment horizontal="center" vertical="center" wrapText="1"/>
    </xf>
    <xf numFmtId="0" fontId="92" fillId="0" borderId="0" xfId="0" applyFont="1" applyFill="1" applyAlignment="1">
      <alignment/>
    </xf>
    <xf numFmtId="0" fontId="5" fillId="5" borderId="11" xfId="0" applyFont="1" applyFill="1" applyBorder="1" applyAlignment="1">
      <alignment vertical="top" wrapText="1"/>
    </xf>
    <xf numFmtId="0" fontId="9" fillId="5" borderId="12" xfId="0" applyFont="1" applyFill="1" applyBorder="1" applyAlignment="1">
      <alignment/>
    </xf>
    <xf numFmtId="187" fontId="94" fillId="12" borderId="10" xfId="58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top" wrapText="1"/>
    </xf>
    <xf numFmtId="187" fontId="8" fillId="7" borderId="10" xfId="58" applyFont="1" applyFill="1" applyBorder="1" applyAlignment="1">
      <alignment horizontal="center" vertical="center" wrapText="1"/>
    </xf>
    <xf numFmtId="198" fontId="10" fillId="4" borderId="10" xfId="0" applyNumberFormat="1" applyFont="1" applyFill="1" applyBorder="1" applyAlignment="1">
      <alignment/>
    </xf>
    <xf numFmtId="0" fontId="6" fillId="12" borderId="10" xfId="0" applyFont="1" applyFill="1" applyBorder="1" applyAlignment="1">
      <alignment vertical="top" wrapText="1"/>
    </xf>
    <xf numFmtId="198" fontId="10" fillId="12" borderId="10" xfId="0" applyNumberFormat="1" applyFont="1" applyFill="1" applyBorder="1" applyAlignment="1">
      <alignment/>
    </xf>
    <xf numFmtId="0" fontId="12" fillId="12" borderId="0" xfId="0" applyFont="1" applyFill="1" applyAlignment="1">
      <alignment/>
    </xf>
    <xf numFmtId="0" fontId="6" fillId="12" borderId="0" xfId="0" applyFont="1" applyFill="1" applyAlignment="1">
      <alignment/>
    </xf>
    <xf numFmtId="187" fontId="95" fillId="12" borderId="10" xfId="0" applyNumberFormat="1" applyFont="1" applyFill="1" applyBorder="1" applyAlignment="1">
      <alignment/>
    </xf>
    <xf numFmtId="171" fontId="1" fillId="7" borderId="10" xfId="0" applyNumberFormat="1" applyFont="1" applyFill="1" applyBorder="1" applyAlignment="1">
      <alignment vertical="center"/>
    </xf>
    <xf numFmtId="0" fontId="96" fillId="4" borderId="0" xfId="0" applyFont="1" applyFill="1" applyAlignment="1">
      <alignment/>
    </xf>
    <xf numFmtId="0" fontId="92" fillId="4" borderId="0" xfId="0" applyFont="1" applyFill="1" applyAlignment="1">
      <alignment/>
    </xf>
    <xf numFmtId="0" fontId="6" fillId="4" borderId="0" xfId="0" applyFont="1" applyFill="1" applyAlignment="1">
      <alignment/>
    </xf>
    <xf numFmtId="171" fontId="97" fillId="4" borderId="10" xfId="0" applyNumberFormat="1" applyFont="1" applyFill="1" applyBorder="1" applyAlignment="1">
      <alignment/>
    </xf>
    <xf numFmtId="171" fontId="1" fillId="10" borderId="10" xfId="0" applyNumberFormat="1" applyFont="1" applyFill="1" applyBorder="1" applyAlignment="1">
      <alignment/>
    </xf>
    <xf numFmtId="0" fontId="6" fillId="4" borderId="10" xfId="0" applyFont="1" applyFill="1" applyBorder="1" applyAlignment="1">
      <alignment horizontal="center" vertical="top" wrapText="1"/>
    </xf>
    <xf numFmtId="187" fontId="6" fillId="0" borderId="0" xfId="58" applyFont="1" applyFill="1" applyAlignment="1">
      <alignment/>
    </xf>
    <xf numFmtId="187" fontId="86" fillId="0" borderId="0" xfId="58" applyFont="1" applyFill="1" applyAlignment="1">
      <alignment/>
    </xf>
    <xf numFmtId="187" fontId="98" fillId="5" borderId="10" xfId="58" applyFont="1" applyFill="1" applyBorder="1" applyAlignment="1">
      <alignment/>
    </xf>
    <xf numFmtId="187" fontId="98" fillId="0" borderId="0" xfId="58" applyFont="1" applyFill="1" applyAlignment="1">
      <alignment horizontal="center"/>
    </xf>
    <xf numFmtId="0" fontId="99" fillId="5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100" fillId="5" borderId="10" xfId="0" applyFont="1" applyFill="1" applyBorder="1" applyAlignment="1">
      <alignment vertical="top" wrapText="1"/>
    </xf>
    <xf numFmtId="187" fontId="101" fillId="0" borderId="0" xfId="58" applyFont="1" applyFill="1" applyAlignment="1">
      <alignment/>
    </xf>
    <xf numFmtId="0" fontId="7" fillId="11" borderId="10" xfId="0" applyFont="1" applyFill="1" applyBorder="1" applyAlignment="1">
      <alignment vertical="top" wrapText="1"/>
    </xf>
    <xf numFmtId="198" fontId="10" fillId="11" borderId="10" xfId="0" applyNumberFormat="1" applyFont="1" applyFill="1" applyBorder="1" applyAlignment="1">
      <alignment/>
    </xf>
    <xf numFmtId="0" fontId="2" fillId="5" borderId="10" xfId="0" applyFont="1" applyFill="1" applyBorder="1" applyAlignment="1">
      <alignment vertical="top" wrapText="1"/>
    </xf>
    <xf numFmtId="0" fontId="102" fillId="7" borderId="10" xfId="0" applyFont="1" applyFill="1" applyBorder="1" applyAlignment="1">
      <alignment vertical="top" wrapText="1"/>
    </xf>
    <xf numFmtId="0" fontId="103" fillId="0" borderId="0" xfId="0" applyFont="1" applyFill="1" applyAlignment="1">
      <alignment/>
    </xf>
    <xf numFmtId="187" fontId="10" fillId="10" borderId="10" xfId="58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vertical="top" wrapText="1"/>
    </xf>
    <xf numFmtId="43" fontId="2" fillId="0" borderId="0" xfId="0" applyNumberFormat="1" applyFont="1" applyFill="1" applyAlignment="1">
      <alignment/>
    </xf>
    <xf numFmtId="43" fontId="0" fillId="0" borderId="0" xfId="0" applyNumberFormat="1" applyBorder="1" applyAlignment="1">
      <alignment vertical="top"/>
    </xf>
    <xf numFmtId="0" fontId="104" fillId="5" borderId="10" xfId="0" applyFont="1" applyFill="1" applyBorder="1" applyAlignment="1">
      <alignment vertical="top" wrapText="1"/>
    </xf>
    <xf numFmtId="187" fontId="6" fillId="4" borderId="10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187" fontId="2" fillId="4" borderId="10" xfId="58" applyFont="1" applyFill="1" applyBorder="1" applyAlignment="1">
      <alignment horizontal="center" vertical="center" wrapText="1"/>
    </xf>
    <xf numFmtId="187" fontId="2" fillId="7" borderId="10" xfId="58" applyFont="1" applyFill="1" applyBorder="1" applyAlignment="1">
      <alignment horizontal="center" vertical="center"/>
    </xf>
    <xf numFmtId="187" fontId="100" fillId="7" borderId="10" xfId="58" applyFont="1" applyFill="1" applyBorder="1" applyAlignment="1">
      <alignment horizontal="center" vertical="center"/>
    </xf>
    <xf numFmtId="187" fontId="97" fillId="12" borderId="10" xfId="58" applyFont="1" applyFill="1" applyBorder="1" applyAlignment="1">
      <alignment horizontal="center" vertical="center"/>
    </xf>
    <xf numFmtId="187" fontId="2" fillId="10" borderId="10" xfId="58" applyFont="1" applyFill="1" applyBorder="1" applyAlignment="1">
      <alignment horizontal="center" vertical="center"/>
    </xf>
    <xf numFmtId="187" fontId="95" fillId="7" borderId="10" xfId="58" applyFont="1" applyFill="1" applyBorder="1" applyAlignment="1">
      <alignment horizontal="center" vertical="center"/>
    </xf>
    <xf numFmtId="187" fontId="1" fillId="7" borderId="10" xfId="58" applyFont="1" applyFill="1" applyBorder="1" applyAlignment="1">
      <alignment horizontal="center" vertical="center"/>
    </xf>
    <xf numFmtId="187" fontId="1" fillId="4" borderId="10" xfId="58" applyFont="1" applyFill="1" applyBorder="1" applyAlignment="1">
      <alignment horizontal="center" vertical="center" wrapText="1"/>
    </xf>
    <xf numFmtId="187" fontId="2" fillId="7" borderId="10" xfId="58" applyFont="1" applyFill="1" applyBorder="1" applyAlignment="1">
      <alignment horizontal="center" vertical="center" wrapText="1"/>
    </xf>
    <xf numFmtId="187" fontId="97" fillId="12" borderId="10" xfId="58" applyFont="1" applyFill="1" applyBorder="1" applyAlignment="1">
      <alignment horizontal="center" vertical="center" wrapText="1"/>
    </xf>
    <xf numFmtId="187" fontId="1" fillId="10" borderId="10" xfId="58" applyFont="1" applyFill="1" applyBorder="1" applyAlignment="1">
      <alignment horizontal="center" vertical="center" wrapText="1"/>
    </xf>
    <xf numFmtId="187" fontId="19" fillId="4" borderId="10" xfId="58" applyFont="1" applyFill="1" applyBorder="1" applyAlignment="1">
      <alignment/>
    </xf>
    <xf numFmtId="187" fontId="10" fillId="4" borderId="10" xfId="58" applyFont="1" applyFill="1" applyBorder="1" applyAlignment="1">
      <alignment/>
    </xf>
    <xf numFmtId="187" fontId="19" fillId="4" borderId="10" xfId="58" applyFont="1" applyFill="1" applyBorder="1" applyAlignment="1">
      <alignment vertical="top"/>
    </xf>
    <xf numFmtId="187" fontId="19" fillId="7" borderId="10" xfId="58" applyFont="1" applyFill="1" applyBorder="1" applyAlignment="1">
      <alignment/>
    </xf>
    <xf numFmtId="187" fontId="19" fillId="12" borderId="10" xfId="58" applyFont="1" applyFill="1" applyBorder="1" applyAlignment="1">
      <alignment/>
    </xf>
    <xf numFmtId="187" fontId="19" fillId="0" borderId="10" xfId="58" applyFont="1" applyFill="1" applyBorder="1" applyAlignment="1">
      <alignment/>
    </xf>
    <xf numFmtId="171" fontId="19" fillId="11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87" fontId="10" fillId="11" borderId="10" xfId="58" applyFont="1" applyFill="1" applyBorder="1" applyAlignment="1">
      <alignment/>
    </xf>
    <xf numFmtId="187" fontId="10" fillId="7" borderId="10" xfId="58" applyFont="1" applyFill="1" applyBorder="1" applyAlignment="1">
      <alignment/>
    </xf>
    <xf numFmtId="187" fontId="10" fillId="12" borderId="10" xfId="58" applyFont="1" applyFill="1" applyBorder="1" applyAlignment="1">
      <alignment/>
    </xf>
    <xf numFmtId="187" fontId="10" fillId="0" borderId="10" xfId="58" applyFont="1" applyFill="1" applyBorder="1" applyAlignment="1">
      <alignment/>
    </xf>
    <xf numFmtId="171" fontId="10" fillId="11" borderId="10" xfId="0" applyNumberFormat="1" applyFont="1" applyFill="1" applyBorder="1" applyAlignment="1">
      <alignment/>
    </xf>
    <xf numFmtId="0" fontId="19" fillId="7" borderId="10" xfId="0" applyFont="1" applyFill="1" applyBorder="1" applyAlignment="1">
      <alignment/>
    </xf>
    <xf numFmtId="0" fontId="19" fillId="12" borderId="10" xfId="0" applyFont="1" applyFill="1" applyBorder="1" applyAlignment="1">
      <alignment/>
    </xf>
    <xf numFmtId="194" fontId="19" fillId="7" borderId="10" xfId="58" applyNumberFormat="1" applyFont="1" applyFill="1" applyBorder="1" applyAlignment="1">
      <alignment/>
    </xf>
    <xf numFmtId="194" fontId="19" fillId="7" borderId="10" xfId="58" applyNumberFormat="1" applyFont="1" applyFill="1" applyBorder="1" applyAlignment="1">
      <alignment vertical="top"/>
    </xf>
    <xf numFmtId="187" fontId="19" fillId="12" borderId="10" xfId="58" applyFont="1" applyFill="1" applyBorder="1" applyAlignment="1">
      <alignment vertical="top"/>
    </xf>
    <xf numFmtId="187" fontId="19" fillId="0" borderId="10" xfId="58" applyFont="1" applyFill="1" applyBorder="1" applyAlignment="1">
      <alignment vertical="top"/>
    </xf>
    <xf numFmtId="171" fontId="19" fillId="11" borderId="10" xfId="0" applyNumberFormat="1" applyFont="1" applyFill="1" applyBorder="1" applyAlignment="1">
      <alignment vertical="top"/>
    </xf>
    <xf numFmtId="43" fontId="19" fillId="0" borderId="10" xfId="0" applyNumberFormat="1" applyFont="1" applyFill="1" applyBorder="1" applyAlignment="1">
      <alignment/>
    </xf>
    <xf numFmtId="0" fontId="2" fillId="12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vertical="center" wrapText="1"/>
    </xf>
    <xf numFmtId="0" fontId="0" fillId="7" borderId="15" xfId="0" applyFill="1" applyBorder="1" applyAlignment="1">
      <alignment vertical="center" wrapText="1"/>
    </xf>
    <xf numFmtId="0" fontId="6" fillId="12" borderId="13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105" fillId="7" borderId="10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0" fillId="0" borderId="13" xfId="0" applyFont="1" applyFill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105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 wrapText="1"/>
    </xf>
    <xf numFmtId="0" fontId="13" fillId="7" borderId="0" xfId="0" applyFont="1" applyFill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" fillId="1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wrapText="1"/>
    </xf>
    <xf numFmtId="0" fontId="105" fillId="10" borderId="10" xfId="0" applyFont="1" applyFill="1" applyBorder="1" applyAlignment="1">
      <alignment horizontal="center" wrapText="1"/>
    </xf>
    <xf numFmtId="0" fontId="6" fillId="10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wrapText="1"/>
    </xf>
    <xf numFmtId="0" fontId="106" fillId="12" borderId="13" xfId="0" applyFont="1" applyFill="1" applyBorder="1" applyAlignment="1">
      <alignment horizontal="center" vertical="center" wrapText="1"/>
    </xf>
    <xf numFmtId="0" fontId="107" fillId="12" borderId="14" xfId="0" applyFont="1" applyFill="1" applyBorder="1" applyAlignment="1">
      <alignment horizontal="center" vertical="center" wrapText="1"/>
    </xf>
    <xf numFmtId="0" fontId="107" fillId="12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7" fillId="12" borderId="11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wrapText="1"/>
    </xf>
    <xf numFmtId="0" fontId="105" fillId="12" borderId="10" xfId="0" applyFont="1" applyFill="1" applyBorder="1" applyAlignment="1">
      <alignment horizont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6" fillId="7" borderId="13" xfId="0" applyFont="1" applyFill="1" applyBorder="1" applyAlignment="1">
      <alignment horizontal="center" vertical="center" wrapText="1"/>
    </xf>
    <xf numFmtId="0" fontId="107" fillId="7" borderId="14" xfId="0" applyFont="1" applyFill="1" applyBorder="1" applyAlignment="1">
      <alignment horizontal="center" vertical="center" wrapText="1"/>
    </xf>
    <xf numFmtId="0" fontId="107" fillId="7" borderId="15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tabSelected="1" zoomScale="75" zoomScaleNormal="75" zoomScalePageLayoutView="0" workbookViewId="0" topLeftCell="A1">
      <selection activeCell="K12" sqref="K12"/>
    </sheetView>
  </sheetViews>
  <sheetFormatPr defaultColWidth="9.140625" defaultRowHeight="12.75"/>
  <cols>
    <col min="1" max="1" width="4.7109375" style="12" customWidth="1"/>
    <col min="2" max="2" width="9.140625" style="12" hidden="1" customWidth="1"/>
    <col min="3" max="3" width="31.8515625" style="12" customWidth="1"/>
    <col min="4" max="4" width="15.140625" style="12" customWidth="1"/>
    <col min="5" max="5" width="15.28125" style="12" customWidth="1"/>
    <col min="6" max="6" width="21.140625" style="12" customWidth="1"/>
    <col min="7" max="7" width="19.28125" style="12" customWidth="1"/>
    <col min="8" max="8" width="19.8515625" style="12" customWidth="1"/>
    <col min="9" max="9" width="18.8515625" style="12" customWidth="1"/>
    <col min="10" max="10" width="17.00390625" style="12" customWidth="1"/>
    <col min="11" max="11" width="15.421875" style="12" customWidth="1"/>
    <col min="12" max="12" width="15.00390625" style="12" customWidth="1"/>
    <col min="13" max="13" width="20.7109375" style="12" customWidth="1"/>
    <col min="14" max="14" width="15.57421875" style="12" customWidth="1"/>
    <col min="15" max="15" width="14.8515625" style="12" customWidth="1"/>
    <col min="16" max="16" width="40.00390625" style="12" customWidth="1"/>
    <col min="17" max="17" width="14.421875" style="12" customWidth="1"/>
    <col min="18" max="21" width="9.140625" style="12" customWidth="1"/>
    <col min="22" max="22" width="12.421875" style="12" customWidth="1"/>
    <col min="23" max="16384" width="9.140625" style="12" customWidth="1"/>
  </cols>
  <sheetData>
    <row r="2" spans="4:15" ht="90.75" customHeight="1">
      <c r="D2" s="123" t="s">
        <v>57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4" spans="4:15" ht="39.75" customHeight="1">
      <c r="D4" s="193" t="s">
        <v>66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5"/>
    </row>
    <row r="5" spans="1:4" ht="9.75" customHeight="1">
      <c r="A5" s="162"/>
      <c r="B5" s="162"/>
      <c r="C5" s="162"/>
      <c r="D5" s="162"/>
    </row>
    <row r="6" spans="1:16" ht="45.75" customHeight="1">
      <c r="A6" s="148" t="s">
        <v>5</v>
      </c>
      <c r="B6" s="13"/>
      <c r="C6" s="132" t="s">
        <v>6</v>
      </c>
      <c r="D6" s="172" t="s">
        <v>41</v>
      </c>
      <c r="E6" s="173"/>
      <c r="F6" s="174"/>
      <c r="G6" s="188" t="s">
        <v>58</v>
      </c>
      <c r="H6" s="189"/>
      <c r="I6" s="190"/>
      <c r="J6" s="176" t="s">
        <v>59</v>
      </c>
      <c r="K6" s="177"/>
      <c r="L6" s="178"/>
      <c r="M6" s="185" t="s">
        <v>60</v>
      </c>
      <c r="N6" s="186"/>
      <c r="O6" s="187"/>
      <c r="P6" s="196" t="s">
        <v>7</v>
      </c>
    </row>
    <row r="7" spans="1:16" ht="12.75" customHeight="1">
      <c r="A7" s="149"/>
      <c r="B7" s="1" t="s">
        <v>0</v>
      </c>
      <c r="C7" s="132"/>
      <c r="D7" s="145" t="s">
        <v>8</v>
      </c>
      <c r="E7" s="200" t="s">
        <v>2</v>
      </c>
      <c r="F7" s="200"/>
      <c r="G7" s="163" t="s">
        <v>8</v>
      </c>
      <c r="H7" s="191" t="s">
        <v>2</v>
      </c>
      <c r="I7" s="192"/>
      <c r="J7" s="180" t="s">
        <v>8</v>
      </c>
      <c r="K7" s="126" t="s">
        <v>2</v>
      </c>
      <c r="L7" s="127"/>
      <c r="M7" s="171" t="s">
        <v>8</v>
      </c>
      <c r="N7" s="171" t="s">
        <v>2</v>
      </c>
      <c r="O7" s="171"/>
      <c r="P7" s="197"/>
    </row>
    <row r="8" spans="1:16" ht="12.75" customHeight="1">
      <c r="A8" s="149"/>
      <c r="B8" s="1"/>
      <c r="C8" s="132"/>
      <c r="D8" s="146"/>
      <c r="E8" s="169" t="s">
        <v>4</v>
      </c>
      <c r="F8" s="144" t="s">
        <v>3</v>
      </c>
      <c r="G8" s="164"/>
      <c r="H8" s="175" t="s">
        <v>4</v>
      </c>
      <c r="I8" s="128" t="s">
        <v>3</v>
      </c>
      <c r="J8" s="181"/>
      <c r="K8" s="199" t="s">
        <v>4</v>
      </c>
      <c r="L8" s="184" t="s">
        <v>3</v>
      </c>
      <c r="M8" s="171"/>
      <c r="N8" s="183" t="s">
        <v>4</v>
      </c>
      <c r="O8" s="170" t="s">
        <v>3</v>
      </c>
      <c r="P8" s="197"/>
    </row>
    <row r="9" spans="1:16" ht="29.25" customHeight="1">
      <c r="A9" s="149"/>
      <c r="B9" s="1"/>
      <c r="C9" s="132"/>
      <c r="D9" s="147"/>
      <c r="E9" s="169"/>
      <c r="F9" s="144"/>
      <c r="G9" s="165"/>
      <c r="H9" s="175"/>
      <c r="I9" s="128"/>
      <c r="J9" s="182"/>
      <c r="K9" s="199"/>
      <c r="L9" s="184"/>
      <c r="M9" s="171"/>
      <c r="N9" s="183"/>
      <c r="O9" s="170"/>
      <c r="P9" s="198"/>
    </row>
    <row r="10" spans="1:16" ht="12.75">
      <c r="A10" s="2">
        <v>1</v>
      </c>
      <c r="B10" s="179">
        <v>2</v>
      </c>
      <c r="C10" s="179"/>
      <c r="D10" s="7">
        <v>6</v>
      </c>
      <c r="E10" s="33">
        <v>7</v>
      </c>
      <c r="F10" s="33">
        <v>8</v>
      </c>
      <c r="G10" s="16">
        <v>9</v>
      </c>
      <c r="H10" s="16">
        <v>10</v>
      </c>
      <c r="I10" s="16">
        <v>11</v>
      </c>
      <c r="J10" s="21">
        <v>9</v>
      </c>
      <c r="K10" s="21">
        <v>10</v>
      </c>
      <c r="L10" s="21">
        <v>11</v>
      </c>
      <c r="M10" s="34">
        <v>15</v>
      </c>
      <c r="N10" s="34">
        <v>16</v>
      </c>
      <c r="O10" s="34">
        <v>17</v>
      </c>
      <c r="P10" s="41">
        <v>18</v>
      </c>
    </row>
    <row r="11" spans="1:16" ht="36.75" customHeight="1">
      <c r="A11" s="201" t="s">
        <v>1</v>
      </c>
      <c r="B11" s="202"/>
      <c r="C11" s="202"/>
      <c r="D11" s="202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4"/>
    </row>
    <row r="12" spans="1:16" ht="118.5" customHeight="1">
      <c r="A12" s="4" t="s">
        <v>10</v>
      </c>
      <c r="B12" s="3"/>
      <c r="C12" s="86" t="s">
        <v>46</v>
      </c>
      <c r="D12" s="8">
        <f>E12+F12</f>
        <v>0</v>
      </c>
      <c r="E12" s="24">
        <v>0</v>
      </c>
      <c r="F12" s="85">
        <v>0</v>
      </c>
      <c r="G12" s="17">
        <f aca="true" t="shared" si="0" ref="G12:G22">H12+I12</f>
        <v>0</v>
      </c>
      <c r="H12" s="17">
        <v>0</v>
      </c>
      <c r="I12" s="17">
        <v>0</v>
      </c>
      <c r="J12" s="43">
        <f aca="true" t="shared" si="1" ref="J12:J22">K12+L12</f>
        <v>0</v>
      </c>
      <c r="K12" s="45">
        <v>0</v>
      </c>
      <c r="L12" s="43">
        <v>0</v>
      </c>
      <c r="M12" s="22">
        <f>N12+O12</f>
        <v>0</v>
      </c>
      <c r="N12" s="22">
        <f aca="true" t="shared" si="2" ref="N12:O16">E12-K12</f>
        <v>0</v>
      </c>
      <c r="O12" s="22">
        <f t="shared" si="2"/>
        <v>0</v>
      </c>
      <c r="P12" s="73" t="s">
        <v>61</v>
      </c>
    </row>
    <row r="13" spans="1:17" ht="90.75" customHeight="1">
      <c r="A13" s="122" t="s">
        <v>11</v>
      </c>
      <c r="B13" s="122"/>
      <c r="C13" s="87" t="s">
        <v>47</v>
      </c>
      <c r="D13" s="89">
        <f>E13+F13</f>
        <v>150000</v>
      </c>
      <c r="E13" s="89">
        <v>150000</v>
      </c>
      <c r="F13" s="9">
        <v>0</v>
      </c>
      <c r="G13" s="90">
        <f t="shared" si="0"/>
        <v>0</v>
      </c>
      <c r="H13" s="91">
        <v>0</v>
      </c>
      <c r="I13" s="91">
        <v>0</v>
      </c>
      <c r="J13" s="92">
        <f t="shared" si="1"/>
        <v>0</v>
      </c>
      <c r="K13" s="92">
        <v>0</v>
      </c>
      <c r="L13" s="92">
        <v>0</v>
      </c>
      <c r="M13" s="93">
        <f>N13+O13</f>
        <v>150000</v>
      </c>
      <c r="N13" s="93">
        <f>E13-K13</f>
        <v>150000</v>
      </c>
      <c r="O13" s="93">
        <v>0</v>
      </c>
      <c r="P13" s="73"/>
      <c r="Q13" s="67"/>
    </row>
    <row r="14" spans="1:16" ht="83.25" customHeight="1">
      <c r="A14" s="122" t="s">
        <v>12</v>
      </c>
      <c r="B14" s="122"/>
      <c r="C14" s="87" t="s">
        <v>48</v>
      </c>
      <c r="D14" s="89">
        <f>E14+F14</f>
        <v>493800</v>
      </c>
      <c r="E14" s="89">
        <v>493800</v>
      </c>
      <c r="F14" s="10">
        <v>0</v>
      </c>
      <c r="G14" s="94">
        <f t="shared" si="0"/>
        <v>493800</v>
      </c>
      <c r="H14" s="94">
        <v>493800</v>
      </c>
      <c r="I14" s="94">
        <v>0</v>
      </c>
      <c r="J14" s="92">
        <f t="shared" si="1"/>
        <v>493800</v>
      </c>
      <c r="K14" s="92">
        <v>493800</v>
      </c>
      <c r="L14" s="92">
        <v>0</v>
      </c>
      <c r="M14" s="93">
        <f>N14+O14</f>
        <v>0</v>
      </c>
      <c r="N14" s="93">
        <f t="shared" si="2"/>
        <v>0</v>
      </c>
      <c r="O14" s="93">
        <f t="shared" si="2"/>
        <v>0</v>
      </c>
      <c r="P14" s="84" t="s">
        <v>42</v>
      </c>
    </row>
    <row r="15" spans="1:16" ht="87.75" customHeight="1">
      <c r="A15" s="122" t="s">
        <v>13</v>
      </c>
      <c r="B15" s="122"/>
      <c r="C15" s="87" t="s">
        <v>49</v>
      </c>
      <c r="D15" s="89">
        <f aca="true" t="shared" si="3" ref="D15:D22">E15+F15</f>
        <v>500000</v>
      </c>
      <c r="E15" s="89">
        <v>500000</v>
      </c>
      <c r="F15" s="10">
        <v>0</v>
      </c>
      <c r="G15" s="95">
        <f t="shared" si="0"/>
        <v>0</v>
      </c>
      <c r="H15" s="94">
        <v>0</v>
      </c>
      <c r="I15" s="90">
        <v>0</v>
      </c>
      <c r="J15" s="92">
        <f t="shared" si="1"/>
        <v>0</v>
      </c>
      <c r="K15" s="92">
        <v>0</v>
      </c>
      <c r="L15" s="92">
        <v>0</v>
      </c>
      <c r="M15" s="93">
        <f aca="true" t="shared" si="4" ref="M15:M22">N15+O15</f>
        <v>500000</v>
      </c>
      <c r="N15" s="93">
        <f t="shared" si="2"/>
        <v>500000</v>
      </c>
      <c r="O15" s="93">
        <f t="shared" si="2"/>
        <v>0</v>
      </c>
      <c r="P15" s="84"/>
    </row>
    <row r="16" spans="1:18" ht="158.25" customHeight="1">
      <c r="A16" s="5" t="s">
        <v>14</v>
      </c>
      <c r="B16" s="5"/>
      <c r="C16" s="88" t="s">
        <v>50</v>
      </c>
      <c r="D16" s="8">
        <f t="shared" si="3"/>
        <v>0</v>
      </c>
      <c r="E16" s="8">
        <v>0</v>
      </c>
      <c r="F16" s="10">
        <v>0</v>
      </c>
      <c r="G16" s="19">
        <f t="shared" si="0"/>
        <v>0</v>
      </c>
      <c r="H16" s="19">
        <v>0</v>
      </c>
      <c r="I16" s="19">
        <v>0</v>
      </c>
      <c r="J16" s="44">
        <f t="shared" si="1"/>
        <v>0</v>
      </c>
      <c r="K16" s="44">
        <v>0</v>
      </c>
      <c r="L16" s="44">
        <v>0</v>
      </c>
      <c r="M16" s="22">
        <f t="shared" si="4"/>
        <v>0</v>
      </c>
      <c r="N16" s="22">
        <f t="shared" si="2"/>
        <v>0</v>
      </c>
      <c r="O16" s="22">
        <f t="shared" si="2"/>
        <v>0</v>
      </c>
      <c r="P16" s="48"/>
      <c r="Q16" s="14"/>
      <c r="R16" s="14"/>
    </row>
    <row r="17" spans="1:16" ht="86.25" customHeight="1">
      <c r="A17" s="5" t="s">
        <v>15</v>
      </c>
      <c r="B17" s="5"/>
      <c r="C17" s="26" t="s">
        <v>51</v>
      </c>
      <c r="D17" s="8">
        <f t="shared" si="3"/>
        <v>0</v>
      </c>
      <c r="E17" s="32">
        <v>0</v>
      </c>
      <c r="F17" s="10">
        <v>0</v>
      </c>
      <c r="G17" s="19">
        <f t="shared" si="0"/>
        <v>0</v>
      </c>
      <c r="H17" s="19">
        <v>0</v>
      </c>
      <c r="I17" s="19">
        <v>0</v>
      </c>
      <c r="J17" s="44">
        <f t="shared" si="1"/>
        <v>0</v>
      </c>
      <c r="K17" s="50">
        <v>0</v>
      </c>
      <c r="L17" s="44">
        <v>0</v>
      </c>
      <c r="M17" s="22">
        <f t="shared" si="4"/>
        <v>0</v>
      </c>
      <c r="N17" s="22">
        <f>E17-K17</f>
        <v>0</v>
      </c>
      <c r="O17" s="22">
        <f>I17-L17</f>
        <v>0</v>
      </c>
      <c r="P17" s="51"/>
    </row>
    <row r="18" spans="1:22" ht="114" customHeight="1">
      <c r="A18" s="122" t="s">
        <v>16</v>
      </c>
      <c r="B18" s="122"/>
      <c r="C18" s="26" t="s">
        <v>52</v>
      </c>
      <c r="D18" s="8">
        <f t="shared" si="3"/>
        <v>0</v>
      </c>
      <c r="E18" s="8">
        <v>0</v>
      </c>
      <c r="F18" s="10">
        <v>0</v>
      </c>
      <c r="G18" s="19">
        <f t="shared" si="0"/>
        <v>0</v>
      </c>
      <c r="H18" s="19">
        <v>0</v>
      </c>
      <c r="I18" s="19">
        <v>0</v>
      </c>
      <c r="J18" s="44">
        <f t="shared" si="1"/>
        <v>0</v>
      </c>
      <c r="K18" s="44">
        <v>0</v>
      </c>
      <c r="L18" s="44">
        <v>0</v>
      </c>
      <c r="M18" s="22">
        <f t="shared" si="4"/>
        <v>0</v>
      </c>
      <c r="N18" s="22">
        <f>H18-K18</f>
        <v>0</v>
      </c>
      <c r="O18" s="22">
        <f>I18-L18</f>
        <v>0</v>
      </c>
      <c r="P18" s="49"/>
      <c r="Q18" s="14"/>
      <c r="R18" s="14"/>
      <c r="V18" s="15"/>
    </row>
    <row r="19" spans="1:17" ht="75" customHeight="1">
      <c r="A19" s="122" t="s">
        <v>17</v>
      </c>
      <c r="B19" s="122"/>
      <c r="C19" s="26" t="s">
        <v>53</v>
      </c>
      <c r="D19" s="8">
        <f t="shared" si="3"/>
        <v>0</v>
      </c>
      <c r="E19" s="8">
        <v>0</v>
      </c>
      <c r="F19" s="25">
        <v>0</v>
      </c>
      <c r="G19" s="17">
        <f t="shared" si="0"/>
        <v>0</v>
      </c>
      <c r="H19" s="18">
        <v>0</v>
      </c>
      <c r="I19" s="19">
        <v>0</v>
      </c>
      <c r="J19" s="43">
        <f t="shared" si="1"/>
        <v>0</v>
      </c>
      <c r="K19" s="44">
        <v>0</v>
      </c>
      <c r="L19" s="44">
        <v>0</v>
      </c>
      <c r="M19" s="23">
        <f t="shared" si="4"/>
        <v>0</v>
      </c>
      <c r="N19" s="22">
        <f>E19-K19</f>
        <v>0</v>
      </c>
      <c r="O19" s="22">
        <f>F19-L19</f>
        <v>0</v>
      </c>
      <c r="P19" s="42"/>
      <c r="Q19" s="67"/>
    </row>
    <row r="20" spans="1:17" ht="123" customHeight="1">
      <c r="A20" s="122" t="s">
        <v>18</v>
      </c>
      <c r="B20" s="122"/>
      <c r="C20" s="26" t="s">
        <v>43</v>
      </c>
      <c r="D20" s="8">
        <f t="shared" si="3"/>
        <v>0</v>
      </c>
      <c r="E20" s="8">
        <v>0</v>
      </c>
      <c r="F20" s="10">
        <v>0</v>
      </c>
      <c r="G20" s="20">
        <f t="shared" si="0"/>
        <v>0</v>
      </c>
      <c r="H20" s="20"/>
      <c r="I20" s="19">
        <v>0</v>
      </c>
      <c r="J20" s="44">
        <f t="shared" si="1"/>
        <v>0</v>
      </c>
      <c r="K20" s="44">
        <v>0</v>
      </c>
      <c r="L20" s="44">
        <v>0</v>
      </c>
      <c r="M20" s="22">
        <f t="shared" si="4"/>
        <v>0</v>
      </c>
      <c r="N20" s="22">
        <f>H20-K20</f>
        <v>0</v>
      </c>
      <c r="O20" s="22">
        <f>I20-L20</f>
        <v>0</v>
      </c>
      <c r="P20" s="42"/>
      <c r="Q20" s="14"/>
    </row>
    <row r="21" spans="1:17" ht="120" customHeight="1">
      <c r="A21" s="122" t="s">
        <v>19</v>
      </c>
      <c r="B21" s="122"/>
      <c r="C21" s="87" t="s">
        <v>56</v>
      </c>
      <c r="D21" s="8">
        <f t="shared" si="3"/>
        <v>1450000</v>
      </c>
      <c r="E21" s="8">
        <v>1450000</v>
      </c>
      <c r="F21" s="10">
        <v>0</v>
      </c>
      <c r="G21" s="28">
        <f t="shared" si="0"/>
        <v>0</v>
      </c>
      <c r="H21" s="29">
        <v>0</v>
      </c>
      <c r="I21" s="27">
        <v>0</v>
      </c>
      <c r="J21" s="43">
        <f>K21+L21</f>
        <v>0</v>
      </c>
      <c r="K21" s="44">
        <v>0</v>
      </c>
      <c r="L21" s="44">
        <v>0</v>
      </c>
      <c r="M21" s="22">
        <f t="shared" si="4"/>
        <v>1450000</v>
      </c>
      <c r="N21" s="22">
        <f>E21-K21</f>
        <v>1450000</v>
      </c>
      <c r="O21" s="22">
        <f>F21-L21</f>
        <v>0</v>
      </c>
      <c r="P21" s="73" t="s">
        <v>62</v>
      </c>
      <c r="Q21" s="66"/>
    </row>
    <row r="22" spans="1:18" ht="60.75" customHeight="1">
      <c r="A22" s="122" t="s">
        <v>20</v>
      </c>
      <c r="B22" s="122"/>
      <c r="C22" s="26" t="s">
        <v>54</v>
      </c>
      <c r="D22" s="8">
        <f t="shared" si="3"/>
        <v>0</v>
      </c>
      <c r="E22" s="8">
        <v>0</v>
      </c>
      <c r="F22" s="10">
        <v>0</v>
      </c>
      <c r="G22" s="19">
        <f t="shared" si="0"/>
        <v>0</v>
      </c>
      <c r="H22" s="19">
        <v>0</v>
      </c>
      <c r="I22" s="19">
        <v>0</v>
      </c>
      <c r="J22" s="44">
        <f t="shared" si="1"/>
        <v>0</v>
      </c>
      <c r="K22" s="44">
        <v>0</v>
      </c>
      <c r="L22" s="44">
        <v>0</v>
      </c>
      <c r="M22" s="22">
        <f t="shared" si="4"/>
        <v>0</v>
      </c>
      <c r="N22" s="22">
        <f>E22-K22</f>
        <v>0</v>
      </c>
      <c r="O22" s="22">
        <f>I22-L22</f>
        <v>0</v>
      </c>
      <c r="P22" s="70"/>
      <c r="Q22" s="14"/>
      <c r="R22" s="14"/>
    </row>
    <row r="23" spans="1:18" ht="78" customHeight="1">
      <c r="A23" s="122" t="s">
        <v>21</v>
      </c>
      <c r="B23" s="122"/>
      <c r="C23" s="26" t="s">
        <v>55</v>
      </c>
      <c r="D23" s="11">
        <f>E23+F23</f>
        <v>0</v>
      </c>
      <c r="E23" s="11">
        <v>0</v>
      </c>
      <c r="F23" s="10">
        <v>0</v>
      </c>
      <c r="G23" s="28">
        <f>H23+I23</f>
        <v>0</v>
      </c>
      <c r="H23" s="29">
        <v>0</v>
      </c>
      <c r="I23" s="19">
        <v>0</v>
      </c>
      <c r="J23" s="43">
        <f>K23+L23</f>
        <v>0</v>
      </c>
      <c r="K23" s="44">
        <v>0</v>
      </c>
      <c r="L23" s="44">
        <v>0</v>
      </c>
      <c r="M23" s="22">
        <f>N23+O23</f>
        <v>0</v>
      </c>
      <c r="N23" s="22">
        <f>E23-K23</f>
        <v>0</v>
      </c>
      <c r="O23" s="22">
        <f>I23-L23</f>
        <v>0</v>
      </c>
      <c r="P23" s="77"/>
      <c r="Q23" s="14"/>
      <c r="R23" s="14"/>
    </row>
    <row r="24" spans="1:18" ht="90.75" customHeight="1">
      <c r="A24" s="5" t="s">
        <v>31</v>
      </c>
      <c r="B24" s="5"/>
      <c r="C24" s="26" t="s">
        <v>32</v>
      </c>
      <c r="D24" s="11">
        <f>E24+F24</f>
        <v>0</v>
      </c>
      <c r="E24" s="8">
        <v>0</v>
      </c>
      <c r="F24" s="10">
        <v>0</v>
      </c>
      <c r="G24" s="28">
        <f>H24+I24</f>
        <v>0</v>
      </c>
      <c r="H24" s="29">
        <v>0</v>
      </c>
      <c r="I24" s="19">
        <v>0</v>
      </c>
      <c r="J24" s="43">
        <f>K24+L24</f>
        <v>0</v>
      </c>
      <c r="K24" s="44">
        <v>0</v>
      </c>
      <c r="L24" s="44">
        <v>0</v>
      </c>
      <c r="M24" s="22">
        <f>N24+O24</f>
        <v>0</v>
      </c>
      <c r="N24" s="22">
        <f>E24-K24</f>
        <v>0</v>
      </c>
      <c r="O24" s="22">
        <v>0</v>
      </c>
      <c r="P24" s="77"/>
      <c r="Q24" s="14"/>
      <c r="R24" s="14"/>
    </row>
    <row r="25" spans="1:16" ht="35.25" customHeight="1">
      <c r="A25" s="166" t="s">
        <v>39</v>
      </c>
      <c r="B25" s="167"/>
      <c r="C25" s="168"/>
      <c r="D25" s="96">
        <f>F25+E25</f>
        <v>2593800</v>
      </c>
      <c r="E25" s="96">
        <f>SUM(E12:E24)</f>
        <v>2593800</v>
      </c>
      <c r="F25" s="96">
        <f>F12+F13+F14+F15+F16+F17+F18+F19+F20+F21+F22+F23+F24</f>
        <v>0</v>
      </c>
      <c r="G25" s="97">
        <f>H25+I25</f>
        <v>493800</v>
      </c>
      <c r="H25" s="97">
        <f>H12+H13+H14+H15+H16+H17+H18+H19+H20+H21+H22+H23+H24</f>
        <v>493800</v>
      </c>
      <c r="I25" s="97">
        <f>I12+I13+I14+I15+I16+I17+I18+I19+I20+I21+I22+I23+I24</f>
        <v>0</v>
      </c>
      <c r="J25" s="98">
        <f>K25+L25</f>
        <v>493800</v>
      </c>
      <c r="K25" s="98">
        <f>K12+K13+K14+K15+K16+K17+K18+K19+K20+K21+K22+K23+K24</f>
        <v>493800</v>
      </c>
      <c r="L25" s="98">
        <f>L12+L13+L14+L15+L16+L17+L18+L19+L20+L21+L22+L23+L24</f>
        <v>0</v>
      </c>
      <c r="M25" s="99">
        <f>N25+O25</f>
        <v>2100000</v>
      </c>
      <c r="N25" s="99">
        <f>N12+N13+N14+N15+N16+N17+N18+N19+N20+N21+N22+N23+N24</f>
        <v>2100000</v>
      </c>
      <c r="O25" s="80">
        <f>O12+O13+O14+O15+O16+O17+O18+O19+O20+O21+O22+O23+O24</f>
        <v>0</v>
      </c>
      <c r="P25" s="81"/>
    </row>
    <row r="26" spans="1:16" ht="24.75" customHeight="1">
      <c r="A26" s="6"/>
      <c r="D26" s="30">
        <f>D12+D13+D14+D15+D16+D17+D18+D19+D20+D21+D22+D23+D24</f>
        <v>2593800</v>
      </c>
      <c r="G26" s="52">
        <f>G12+G13+G14+G15+G16+G17+G18+G19+G20+G21+G22+G23+G24</f>
        <v>493800</v>
      </c>
      <c r="J26" s="46">
        <f>J12+J13+J14+J15+J16+J17+J18+J19+J20+J21+J22+J23+J24</f>
        <v>493800</v>
      </c>
      <c r="K26" s="47"/>
      <c r="L26" s="47"/>
      <c r="M26" s="31">
        <f>M12+M13+M14+M15+M16+M17+M18+M19+M20+M21+M22+M23+M24</f>
        <v>2100000</v>
      </c>
      <c r="P26" s="68">
        <f>Q13+Q19</f>
        <v>0</v>
      </c>
    </row>
    <row r="27" spans="1:13" ht="21.75" customHeight="1">
      <c r="A27" s="6"/>
      <c r="D27" s="36"/>
      <c r="G27" s="36"/>
      <c r="J27" s="36"/>
      <c r="M27" s="36"/>
    </row>
    <row r="28" spans="3:10" ht="63.75">
      <c r="C28" s="152" t="s">
        <v>27</v>
      </c>
      <c r="D28" s="153"/>
      <c r="E28" s="154"/>
      <c r="F28" s="65" t="s">
        <v>24</v>
      </c>
      <c r="G28" s="78" t="s">
        <v>25</v>
      </c>
      <c r="H28" s="54" t="s">
        <v>26</v>
      </c>
      <c r="I28" s="26" t="s">
        <v>38</v>
      </c>
      <c r="J28" s="75" t="s">
        <v>40</v>
      </c>
    </row>
    <row r="29" spans="3:13" ht="52.5" customHeight="1">
      <c r="C29" s="129" t="s">
        <v>33</v>
      </c>
      <c r="D29" s="133"/>
      <c r="E29" s="134"/>
      <c r="F29" s="100">
        <v>400000</v>
      </c>
      <c r="G29" s="103">
        <v>400000</v>
      </c>
      <c r="H29" s="104">
        <v>400000</v>
      </c>
      <c r="I29" s="105">
        <v>0</v>
      </c>
      <c r="J29" s="106">
        <f>F29-H29</f>
        <v>0</v>
      </c>
      <c r="M29" s="38"/>
    </row>
    <row r="30" spans="3:16" ht="73.5" customHeight="1">
      <c r="C30" s="155" t="s">
        <v>34</v>
      </c>
      <c r="D30" s="156"/>
      <c r="E30" s="157"/>
      <c r="F30" s="100">
        <v>1119400</v>
      </c>
      <c r="G30" s="103">
        <v>1119400</v>
      </c>
      <c r="H30" s="104">
        <v>1119400</v>
      </c>
      <c r="I30" s="105">
        <v>0</v>
      </c>
      <c r="J30" s="106">
        <f>F30-H30</f>
        <v>0</v>
      </c>
      <c r="K30" s="71"/>
      <c r="L30" s="72"/>
      <c r="M30" s="72"/>
      <c r="N30" s="72"/>
      <c r="O30" s="72"/>
      <c r="P30" s="69"/>
    </row>
    <row r="31" spans="3:13" ht="37.5" customHeight="1">
      <c r="C31" s="158" t="s">
        <v>35</v>
      </c>
      <c r="D31" s="142"/>
      <c r="E31" s="143"/>
      <c r="F31" s="101">
        <f>F32+F33+F34</f>
        <v>425000</v>
      </c>
      <c r="G31" s="101">
        <f>G32+G33+G34</f>
        <v>295000</v>
      </c>
      <c r="H31" s="101">
        <f>H32+H33+H34</f>
        <v>295000</v>
      </c>
      <c r="I31" s="107"/>
      <c r="J31" s="108">
        <f>J32+J33+J34</f>
        <v>130000</v>
      </c>
      <c r="M31" s="35"/>
    </row>
    <row r="32" spans="3:10" ht="40.5" customHeight="1">
      <c r="C32" s="155" t="s">
        <v>9</v>
      </c>
      <c r="D32" s="133"/>
      <c r="E32" s="134"/>
      <c r="F32" s="100">
        <v>300000</v>
      </c>
      <c r="G32" s="103">
        <v>295000</v>
      </c>
      <c r="H32" s="104">
        <v>295000</v>
      </c>
      <c r="I32" s="105"/>
      <c r="J32" s="106">
        <f>F32-H32</f>
        <v>5000</v>
      </c>
    </row>
    <row r="33" spans="3:16" ht="59.25" customHeight="1">
      <c r="C33" s="129" t="s">
        <v>23</v>
      </c>
      <c r="D33" s="130"/>
      <c r="E33" s="131"/>
      <c r="F33" s="100">
        <v>125000</v>
      </c>
      <c r="G33" s="103"/>
      <c r="H33" s="104"/>
      <c r="I33" s="105"/>
      <c r="J33" s="106">
        <f>F33-H33</f>
        <v>125000</v>
      </c>
      <c r="K33" s="79"/>
      <c r="L33" s="74"/>
      <c r="O33" s="35"/>
      <c r="P33" s="37"/>
    </row>
    <row r="34" spans="3:16" ht="41.25" customHeight="1">
      <c r="C34" s="129" t="s">
        <v>30</v>
      </c>
      <c r="D34" s="133"/>
      <c r="E34" s="134"/>
      <c r="F34" s="100">
        <v>0</v>
      </c>
      <c r="G34" s="103"/>
      <c r="H34" s="104"/>
      <c r="I34" s="105"/>
      <c r="J34" s="106">
        <f>F34-H34</f>
        <v>0</v>
      </c>
      <c r="O34" s="35"/>
      <c r="P34" s="37"/>
    </row>
    <row r="35" spans="3:16" ht="41.25" customHeight="1">
      <c r="C35" s="141" t="s">
        <v>36</v>
      </c>
      <c r="D35" s="142"/>
      <c r="E35" s="143"/>
      <c r="F35" s="101">
        <f>F36+F37</f>
        <v>14655900</v>
      </c>
      <c r="G35" s="109">
        <f>G36+G37</f>
        <v>5750000</v>
      </c>
      <c r="H35" s="110">
        <f>H36+H37</f>
        <v>5750000</v>
      </c>
      <c r="I35" s="111">
        <f>I36+I37</f>
        <v>5211884</v>
      </c>
      <c r="J35" s="112">
        <f>F35-H35</f>
        <v>8905900</v>
      </c>
      <c r="O35" s="35"/>
      <c r="P35" s="37"/>
    </row>
    <row r="36" spans="3:16" ht="41.25" customHeight="1">
      <c r="C36" s="129" t="s">
        <v>37</v>
      </c>
      <c r="D36" s="133"/>
      <c r="E36" s="134"/>
      <c r="F36" s="100">
        <v>3800</v>
      </c>
      <c r="G36" s="113">
        <v>0</v>
      </c>
      <c r="H36" s="114">
        <v>0</v>
      </c>
      <c r="I36" s="105">
        <v>0</v>
      </c>
      <c r="J36" s="106">
        <f>F36-G36</f>
        <v>3800</v>
      </c>
      <c r="O36" s="35"/>
      <c r="P36" s="37"/>
    </row>
    <row r="37" spans="3:16" ht="64.5" customHeight="1">
      <c r="C37" s="141" t="s">
        <v>45</v>
      </c>
      <c r="D37" s="142"/>
      <c r="E37" s="143"/>
      <c r="F37" s="100">
        <f>F38+F39</f>
        <v>14652100</v>
      </c>
      <c r="G37" s="115">
        <f>G38+G39</f>
        <v>5750000</v>
      </c>
      <c r="H37" s="104">
        <f>H38+H39</f>
        <v>5750000</v>
      </c>
      <c r="I37" s="111">
        <f>I38+I39</f>
        <v>5211884</v>
      </c>
      <c r="J37" s="106">
        <f>F37-G37</f>
        <v>8902100</v>
      </c>
      <c r="K37" s="71"/>
      <c r="L37" s="72"/>
      <c r="M37" s="83"/>
      <c r="N37" s="72"/>
      <c r="O37" s="72"/>
      <c r="P37" s="37"/>
    </row>
    <row r="38" spans="3:16" ht="15" customHeight="1">
      <c r="C38" s="135" t="s">
        <v>4</v>
      </c>
      <c r="D38" s="136"/>
      <c r="E38" s="137"/>
      <c r="F38" s="102">
        <v>1318800</v>
      </c>
      <c r="G38" s="116">
        <v>517500</v>
      </c>
      <c r="H38" s="117">
        <v>517500</v>
      </c>
      <c r="I38" s="118">
        <v>469069.56</v>
      </c>
      <c r="J38" s="119">
        <f>F38-G38</f>
        <v>801300</v>
      </c>
      <c r="K38" s="71"/>
      <c r="L38" s="72"/>
      <c r="M38" s="72"/>
      <c r="N38" s="72"/>
      <c r="O38" s="72"/>
      <c r="P38" s="35"/>
    </row>
    <row r="39" spans="3:16" ht="18.75" customHeight="1">
      <c r="C39" s="135" t="s">
        <v>3</v>
      </c>
      <c r="D39" s="136"/>
      <c r="E39" s="137"/>
      <c r="F39" s="100">
        <v>13333300</v>
      </c>
      <c r="G39" s="115">
        <v>5232500</v>
      </c>
      <c r="H39" s="104">
        <v>5232500</v>
      </c>
      <c r="I39" s="105">
        <v>4742814.44</v>
      </c>
      <c r="J39" s="106">
        <f>F39-G39</f>
        <v>8100800</v>
      </c>
      <c r="O39" s="35"/>
      <c r="P39" s="37"/>
    </row>
    <row r="40" spans="3:10" ht="15.75">
      <c r="C40" s="138" t="s">
        <v>22</v>
      </c>
      <c r="D40" s="139"/>
      <c r="E40" s="140"/>
      <c r="F40" s="53">
        <f>F29+F30+F31+F35</f>
        <v>16600300</v>
      </c>
      <c r="G40" s="55">
        <f>G29+G30+G31+G35</f>
        <v>7564400</v>
      </c>
      <c r="H40" s="55">
        <f>H29+H30+H31+H35</f>
        <v>7564400</v>
      </c>
      <c r="I40" s="120">
        <f>I29+I30+I35</f>
        <v>5211884</v>
      </c>
      <c r="J40" s="76">
        <f>J29+J30+J31+J35</f>
        <v>9035900</v>
      </c>
    </row>
    <row r="41" spans="3:6" ht="16.5" customHeight="1">
      <c r="C41"/>
      <c r="D41"/>
      <c r="E41"/>
      <c r="F41"/>
    </row>
    <row r="42" spans="3:10" ht="39.75" customHeight="1">
      <c r="C42" s="60" t="s">
        <v>28</v>
      </c>
      <c r="D42" s="61"/>
      <c r="E42" s="62"/>
      <c r="F42" s="63">
        <f>D25+F40</f>
        <v>19194100</v>
      </c>
      <c r="G42" s="39" t="s">
        <v>29</v>
      </c>
      <c r="H42" s="82"/>
      <c r="I42" s="39"/>
      <c r="J42" s="82"/>
    </row>
    <row r="43" spans="3:7" ht="30" customHeight="1">
      <c r="C43" s="150" t="s">
        <v>63</v>
      </c>
      <c r="D43" s="151"/>
      <c r="E43" s="151"/>
      <c r="F43" s="59">
        <f>G40+J26</f>
        <v>8058200</v>
      </c>
      <c r="G43" s="39" t="s">
        <v>29</v>
      </c>
    </row>
    <row r="44" spans="3:13" ht="34.5" customHeight="1">
      <c r="C44" s="121" t="s">
        <v>64</v>
      </c>
      <c r="D44" s="56"/>
      <c r="E44" s="57"/>
      <c r="F44" s="58">
        <f>J26+H40</f>
        <v>8058200</v>
      </c>
      <c r="G44" s="40" t="s">
        <v>29</v>
      </c>
      <c r="J44" s="35"/>
      <c r="M44" s="66"/>
    </row>
    <row r="46" spans="3:9" ht="35.25" customHeight="1">
      <c r="C46" s="159" t="s">
        <v>65</v>
      </c>
      <c r="D46" s="160"/>
      <c r="E46" s="161"/>
      <c r="F46" s="64">
        <f>F42-F44</f>
        <v>11135900</v>
      </c>
      <c r="G46" s="39" t="s">
        <v>44</v>
      </c>
      <c r="I46" s="35"/>
    </row>
    <row r="47" spans="6:8" ht="12.75">
      <c r="F47" s="35"/>
      <c r="H47" s="35"/>
    </row>
    <row r="49" spans="6:8" ht="12.75">
      <c r="F49" s="37"/>
      <c r="H49" s="35"/>
    </row>
    <row r="51" ht="12.75">
      <c r="F51" s="35"/>
    </row>
  </sheetData>
  <sheetProtection/>
  <mergeCells count="53">
    <mergeCell ref="G6:I6"/>
    <mergeCell ref="H7:I7"/>
    <mergeCell ref="D4:O4"/>
    <mergeCell ref="P6:P9"/>
    <mergeCell ref="A15:B15"/>
    <mergeCell ref="K8:K9"/>
    <mergeCell ref="A13:B13"/>
    <mergeCell ref="E7:F7"/>
    <mergeCell ref="A11:P11"/>
    <mergeCell ref="N7:O7"/>
    <mergeCell ref="D6:F6"/>
    <mergeCell ref="H8:H9"/>
    <mergeCell ref="J6:L6"/>
    <mergeCell ref="B10:C10"/>
    <mergeCell ref="J7:J9"/>
    <mergeCell ref="N8:N9"/>
    <mergeCell ref="L8:L9"/>
    <mergeCell ref="M6:O6"/>
    <mergeCell ref="M7:M9"/>
    <mergeCell ref="C46:E46"/>
    <mergeCell ref="A5:D5"/>
    <mergeCell ref="A22:B22"/>
    <mergeCell ref="A14:B14"/>
    <mergeCell ref="A20:B20"/>
    <mergeCell ref="G7:G9"/>
    <mergeCell ref="A25:C25"/>
    <mergeCell ref="A19:B19"/>
    <mergeCell ref="E8:E9"/>
    <mergeCell ref="A18:B18"/>
    <mergeCell ref="C43:E43"/>
    <mergeCell ref="C28:E28"/>
    <mergeCell ref="C32:E32"/>
    <mergeCell ref="C30:E30"/>
    <mergeCell ref="C31:E31"/>
    <mergeCell ref="C34:E34"/>
    <mergeCell ref="C36:E36"/>
    <mergeCell ref="C38:E38"/>
    <mergeCell ref="C39:E39"/>
    <mergeCell ref="C40:E40"/>
    <mergeCell ref="C37:E37"/>
    <mergeCell ref="C35:E35"/>
    <mergeCell ref="F8:F9"/>
    <mergeCell ref="D7:D9"/>
    <mergeCell ref="A21:B21"/>
    <mergeCell ref="D2:O2"/>
    <mergeCell ref="A23:B23"/>
    <mergeCell ref="K7:L7"/>
    <mergeCell ref="I8:I9"/>
    <mergeCell ref="C33:E33"/>
    <mergeCell ref="C6:C9"/>
    <mergeCell ref="C29:E29"/>
    <mergeCell ref="A6:A9"/>
    <mergeCell ref="O8:O9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 Валентин Анатольевич</cp:lastModifiedBy>
  <cp:lastPrinted>2017-10-10T21:57:11Z</cp:lastPrinted>
  <dcterms:created xsi:type="dcterms:W3CDTF">1996-10-08T23:32:33Z</dcterms:created>
  <dcterms:modified xsi:type="dcterms:W3CDTF">2018-08-14T00:55:52Z</dcterms:modified>
  <cp:category/>
  <cp:version/>
  <cp:contentType/>
  <cp:contentStatus/>
</cp:coreProperties>
</file>