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61" windowWidth="9750" windowHeight="9420" firstSheet="2" activeTab="2"/>
  </bookViews>
  <sheets>
    <sheet name="1 кв. 2017 " sheetId="1" r:id="rId1"/>
    <sheet name="2 кв. 2017" sheetId="2" r:id="rId2"/>
    <sheet name="1 кв. 2018 %" sheetId="3" r:id="rId3"/>
  </sheets>
  <definedNames>
    <definedName name="_xlnm.Print_Area" localSheetId="0">'1 кв. 2017 '!$A$1:$M$37</definedName>
    <definedName name="_xlnm.Print_Area" localSheetId="2">'1 кв. 2018 %'!$A$1:$K$28</definedName>
    <definedName name="_xlnm.Print_Area" localSheetId="1">'2 кв. 2017'!$A$1:$Q$38</definedName>
  </definedNames>
  <calcPr fullCalcOnLoad="1"/>
</workbook>
</file>

<file path=xl/sharedStrings.xml><?xml version="1.0" encoding="utf-8"?>
<sst xmlns="http://schemas.openxmlformats.org/spreadsheetml/2006/main" count="343" uniqueCount="231">
  <si>
    <t>Количество мероприятий</t>
  </si>
  <si>
    <t>Причины невыполнения мероприятий,                отсутствия достигнутых результатов, перерасхода/экономии средств на выполнение мероприятий</t>
  </si>
  <si>
    <t>реализован-ных и достигших ожидаемых результатов</t>
  </si>
  <si>
    <t>Ведомственные целевые программы</t>
  </si>
  <si>
    <t>Наименование Программы</t>
  </si>
  <si>
    <t>не реализо-ванных</t>
  </si>
  <si>
    <t xml:space="preserve">Муниципальные программы </t>
  </si>
  <si>
    <t>Всего по ВЦП:</t>
  </si>
  <si>
    <t>Всего по муниципальным и ведомственным целевым программам: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</si>
  <si>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</si>
  <si>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</si>
  <si>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</si>
  <si>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</si>
  <si>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</si>
  <si>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</si>
  <si>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</si>
  <si>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</si>
  <si>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</si>
  <si>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</si>
  <si>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</si>
  <si>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</si>
  <si>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</si>
  <si>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</si>
  <si>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</si>
  <si>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</si>
  <si>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</si>
  <si>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</si>
  <si>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</si>
  <si>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Степень достиже-ния запланиро-ванных результа-тов</t>
  </si>
  <si>
    <t xml:space="preserve">Обобщенные итоги реализации муниципальных и ведомственных целевых Программ муниципального образования "Северо-Эвенский городской округ"  </t>
  </si>
  <si>
    <t xml:space="preserve">Предложения комитета экономики по внесению изменений в программу    </t>
  </si>
  <si>
    <r>
      <t xml:space="preserve">МП "Молодежь Северо-Эвенского городского округа" на 2015-2017 годы" пост. от 29.09.2014 № 239-па </t>
    </r>
    <r>
      <rPr>
        <sz val="10"/>
        <rFont val="Times New Roman"/>
        <family val="1"/>
      </rPr>
      <t xml:space="preserve">(11.02.2015г. № 44-па, 25.11.2015 № 261-па, 23.12.2015 № 288-па, 04.03.2016 № 81-па) - местный бюджет </t>
    </r>
  </si>
  <si>
    <r>
      <t xml:space="preserve">МП "Дом для молодой семьи в Северо-Эвенском городском округе" на 2015-2017 годы" от 29.09.2014 № 241-па </t>
    </r>
    <r>
      <rPr>
        <sz val="10"/>
        <rFont val="Times New Roman"/>
        <family val="1"/>
      </rPr>
      <t xml:space="preserve">(11.02.2015г. № 41-па, 02.06.2015 № 143-па, 23.12.2015 № 287-па, 04.03.2016 № 82-па) - местный бюджет </t>
    </r>
  </si>
  <si>
    <r>
      <rPr>
        <b/>
        <sz val="10"/>
        <rFont val="Times New Roman"/>
        <family val="1"/>
      </rPr>
      <t>"Укрепление материально-технической базы учреждений образования Северо-Эвенского района на 2015-2017 годы" от  09.09.2014 г. № 222- па</t>
    </r>
    <r>
      <rPr>
        <sz val="10"/>
        <rFont val="Times New Roman"/>
        <family val="1"/>
      </rPr>
      <t xml:space="preserve"> (ред. от 17.04.2015 № 114-па, 10.03.2016 № 94-па) - местный бюджет</t>
    </r>
  </si>
  <si>
    <r>
      <rPr>
        <b/>
        <sz val="10"/>
        <rFont val="Times New Roman"/>
        <family val="1"/>
      </rPr>
      <t>"Устойчивое развитие сельских территорий Северо-Эвенского городского округа  на 2015-2017 годы" от 04.03.2015  № 62-па</t>
    </r>
    <r>
      <rPr>
        <sz val="10"/>
        <rFont val="Times New Roman"/>
        <family val="1"/>
      </rPr>
      <t xml:space="preserve">  (26.04.2016 № 170-па) - местный бюджет</t>
    </r>
  </si>
  <si>
    <r>
      <rPr>
        <b/>
        <sz val="10"/>
        <rFont val="Times New Roman"/>
        <family val="1"/>
      </rPr>
      <t>"Строительство, реконструкция, капитальный ремонт объектов культуры на 2015-2017 годы" от  09.09.2014 г. № 218-па</t>
    </r>
    <r>
      <rPr>
        <sz val="10"/>
        <rFont val="Times New Roman"/>
        <family val="1"/>
      </rPr>
      <t xml:space="preserve"> (в ред. от 06.04.2016 № 133-па) - местный бюджет</t>
    </r>
  </si>
  <si>
    <r>
      <t xml:space="preserve">%          освое-ния средств </t>
    </r>
    <r>
      <rPr>
        <b/>
        <sz val="9"/>
        <color indexed="8"/>
        <rFont val="Times New Roman"/>
        <family val="1"/>
      </rPr>
      <t>(факт/ план)</t>
    </r>
  </si>
  <si>
    <r>
      <t xml:space="preserve">%          освое-ния средств </t>
    </r>
    <r>
      <rPr>
        <b/>
        <sz val="9"/>
        <color indexed="8"/>
        <rFont val="Times New Roman"/>
        <family val="1"/>
      </rPr>
      <t>(факт/ бюджет)</t>
    </r>
  </si>
  <si>
    <t>19.</t>
  </si>
  <si>
    <t>20.</t>
  </si>
  <si>
    <r>
      <t xml:space="preserve">Освоен-ный объем финанси-рования ФАКТ </t>
    </r>
    <r>
      <rPr>
        <b/>
        <sz val="9"/>
        <color indexed="60"/>
        <rFont val="Times New Roman"/>
        <family val="1"/>
      </rPr>
      <t>(КЭФ)</t>
    </r>
    <r>
      <rPr>
        <sz val="9"/>
        <color indexed="8"/>
        <rFont val="Times New Roman"/>
        <family val="1"/>
      </rPr>
      <t>, тыс. руб.</t>
    </r>
  </si>
  <si>
    <r>
      <rPr>
        <b/>
        <sz val="10"/>
        <rFont val="Times New Roman"/>
        <family val="1"/>
      </rPr>
      <t xml:space="preserve">"Развитие сельского хозяйства в Северо-Эвенском городском округе на 2015-2017 годы" </t>
    </r>
    <r>
      <rPr>
        <sz val="10"/>
        <rFont val="Times New Roman"/>
        <family val="1"/>
      </rPr>
      <t>от 08.10.2014 №248-па (ред. от 06.03.2015г. № 67-па, 11.12.2015 № 67, 17.05.2016 № 276-па, 08.12.2016 № 503-па)  - местный бюджет</t>
    </r>
  </si>
  <si>
    <t>Мероприятия не выполнены - отсутствие финансирования.</t>
  </si>
  <si>
    <r>
      <t xml:space="preserve">МП "Формирование доступной среды в МО "Северо-Эвенский городской округ" на 2016-2019 годы" от 17.08.2016 № 378-па </t>
    </r>
    <r>
      <rPr>
        <sz val="10"/>
        <rFont val="Times New Roman"/>
        <family val="1"/>
      </rPr>
      <t xml:space="preserve">(ред. от 15.11.2016 № 474-па) 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 xml:space="preserve"> МБ, обл,федер. Бюджет </t>
    </r>
  </si>
  <si>
    <r>
      <rPr>
        <b/>
        <sz val="10"/>
        <rFont val="Times New Roman"/>
        <family val="1"/>
      </rPr>
      <t xml:space="preserve">"Укрепление материально-технической базы учреждений культуры Северо-Эвенского района на 2015-2017 годы"от  09.09.2014 г. № 219- па </t>
    </r>
    <r>
      <rPr>
        <sz val="10"/>
        <rFont val="Times New Roman"/>
        <family val="1"/>
      </rPr>
      <t>(ред. от 06.08.2015 № 190-па, 07.04.2016 № 136-па, 12.10.2016 № 440-па) - местный бюджет</t>
    </r>
  </si>
  <si>
    <r>
      <t xml:space="preserve">"Содействие муниципальным образованиям Северо-Эвенского района в реализации муниципальных программ комплексного развития коммунальной инфраструктуры на 2015-2017 годы"от 01.10.2014  № 243-па (в ред. от 22.12.2014  № 322-па, 26.02.2015 №57-па, 22.06.2016 № 298-па, 10.08.2016 370-па, 12.10.2016 № 438-па, 22.11.2016 № 488-па).                                                                                     </t>
    </r>
    <r>
      <rPr>
        <b/>
        <i/>
        <u val="single"/>
        <sz val="10"/>
        <rFont val="Times New Roman"/>
        <family val="1"/>
      </rPr>
      <t>Изм. наименования</t>
    </r>
    <r>
      <rPr>
        <sz val="10"/>
        <rFont val="Times New Roman"/>
        <family val="1"/>
      </rPr>
      <t xml:space="preserve"> ред. № 298-па 22.06.2016: </t>
    </r>
    <r>
      <rPr>
        <b/>
        <sz val="10"/>
        <rFont val="Times New Roman"/>
        <family val="1"/>
      </rPr>
      <t>"Мероприятия по комплексному развитию коммунальной инфраструктуры Северо-Эвенского городского округа" на 2015-2017 годы"</t>
    </r>
    <r>
      <rPr>
        <sz val="10"/>
        <rFont val="Times New Roman"/>
        <family val="1"/>
      </rPr>
      <t xml:space="preserve"> - ( </t>
    </r>
    <r>
      <rPr>
        <b/>
        <sz val="10"/>
        <rFont val="Times New Roman"/>
        <family val="1"/>
      </rPr>
      <t>ОБ</t>
    </r>
    <r>
      <rPr>
        <sz val="10"/>
        <rFont val="Times New Roman"/>
        <family val="1"/>
      </rPr>
      <t xml:space="preserve"> 29189,0 тыс.руб.: 2015 - 14520,0; 2016 - 23364,0; 2017 - 0,0; </t>
    </r>
    <r>
      <rPr>
        <b/>
        <sz val="10"/>
        <rFont val="Times New Roman"/>
        <family val="1"/>
      </rPr>
      <t>ВНБ</t>
    </r>
    <r>
      <rPr>
        <sz val="10"/>
        <rFont val="Times New Roman"/>
        <family val="1"/>
      </rPr>
      <t xml:space="preserve"> 7985,0 тыс. руб.: 2015 - 3985,0; 2017 - 4000,0.;</t>
    </r>
    <r>
      <rPr>
        <b/>
        <sz val="10"/>
        <rFont val="Times New Roman"/>
        <family val="1"/>
      </rPr>
      <t xml:space="preserve"> МБ</t>
    </r>
    <r>
      <rPr>
        <sz val="10"/>
        <rFont val="Times New Roman"/>
        <family val="1"/>
      </rPr>
      <t xml:space="preserve"> 446,19 тыс. руб.: 2015 - 146,19 т. руб; 2016 - 150,0; 2017 - 150,0) </t>
    </r>
  </si>
  <si>
    <t>за  январь-март 2017 года (нарастающим итогом)</t>
  </si>
  <si>
    <r>
      <rPr>
        <b/>
        <sz val="10"/>
        <rFont val="Times New Roman"/>
        <family val="1"/>
      </rPr>
      <t>"Комплексные меры по поддержке развития коренных малочисленных народов Севера в МО "Северо-Эвенский городской округ" на 2016-2017 годы"от 03.12.2014 № 299</t>
    </r>
    <r>
      <rPr>
        <sz val="10"/>
        <rFont val="Times New Roman"/>
        <family val="1"/>
      </rPr>
      <t xml:space="preserve"> ( в ред. от 30.03.2016 № 121-па, 22.06.2016 № 296-па, 18.07.2016 № 338-па, 16.08.2016 № 377-па, 25.08.2016 № 382-па, 07.11.2016 № 461-па, 08.12.2016 № 502-па, 28.12.2016 № 538-па, 27.02.2017 № 90-па) - местный бюджет</t>
    </r>
  </si>
  <si>
    <t>Объем финанси-рования ПЛАН "Программы- 01.01.2017",                тыс. руб.</t>
  </si>
  <si>
    <r>
      <t>Объем финанси-рования БЮДЖЕТ -</t>
    </r>
    <r>
      <rPr>
        <b/>
        <sz val="9"/>
        <color indexed="8"/>
        <rFont val="Times New Roman"/>
        <family val="1"/>
      </rPr>
      <t xml:space="preserve"> по сост. 01.01.2017, </t>
    </r>
    <r>
      <rPr>
        <sz val="9"/>
        <color indexed="8"/>
        <rFont val="Times New Roman"/>
        <family val="1"/>
      </rPr>
      <t>тыс.руб.</t>
    </r>
  </si>
  <si>
    <r>
      <rPr>
        <b/>
        <sz val="10"/>
        <rFont val="Times New Roman"/>
        <family val="1"/>
      </rPr>
      <t>"Организация летнего отдыха, оздоровления и занятости детей и подростков в образовательных учреждениях Северо-Эвенского района на 2015-2017 годы" от  09.09.2014 г. № 223- па</t>
    </r>
    <r>
      <rPr>
        <sz val="10"/>
        <rFont val="Times New Roman"/>
        <family val="1"/>
      </rPr>
      <t xml:space="preserve"> (ред. от 17.04.2015 № 116-па, 10.03.2016 № 95-па, 04.05.2016 № 182-па, 22.02.2017 № 85-па) - местный бюджет</t>
    </r>
  </si>
  <si>
    <r>
      <rPr>
        <b/>
        <sz val="10"/>
        <rFont val="Times New Roman"/>
        <family val="1"/>
      </rPr>
      <t>"Строительство, реконструкция, капитальный ремонт объектов образования на 2015-2017 годы"от  09.09.2014 г. № 224- па</t>
    </r>
    <r>
      <rPr>
        <sz val="10"/>
        <rFont val="Times New Roman"/>
        <family val="1"/>
      </rPr>
      <t xml:space="preserve"> (ред. от 17.04.2015 № 113-па, 10.03.2016 93-па, 30.03.2017 № 130-па) - местный бюджет</t>
    </r>
  </si>
  <si>
    <r>
      <rPr>
        <b/>
        <sz val="10"/>
        <rFont val="Times New Roman"/>
        <family val="1"/>
      </rPr>
      <t xml:space="preserve">МП "Развитие муниципальной службы в муниципальном образовании "Северо-Эвенский городской округ" на период 2017-2019 годы" от 13.03.2017 № 107-па </t>
    </r>
    <r>
      <rPr>
        <sz val="10"/>
        <rFont val="Times New Roman"/>
        <family val="1"/>
      </rPr>
      <t xml:space="preserve"> - местный бюджет</t>
    </r>
  </si>
  <si>
    <r>
      <t>МП "Развитие физической культуры, спорта в Северо-Эвенском городском округе на 2015-2017 годы" от 29.09.2014 №240-па</t>
    </r>
    <r>
      <rPr>
        <sz val="10"/>
        <rFont val="Times New Roman"/>
        <family val="1"/>
      </rPr>
      <t xml:space="preserve"> (12.11.2014 №281-па, </t>
    </r>
    <r>
      <rPr>
        <sz val="10"/>
        <color indexed="62"/>
        <rFont val="Times New Roman"/>
        <family val="1"/>
      </rPr>
      <t>11.02.2015 №42-па, 19.03.2015 №81-па, 17.04.2015 №111-па - отмена</t>
    </r>
    <r>
      <rPr>
        <sz val="10"/>
        <rFont val="Times New Roman"/>
        <family val="1"/>
      </rPr>
      <t xml:space="preserve"> 09.06.2015 №144-па вместо 604495,96 стало 1145,828 т.р., 06.10.2015 №226-па,21.10.2015 №235-па, 25.11.2015 № 260-па, 21.12.2015 № 280-па, 14.03.2016 № 101-па, 10.08.2016 369-па, 06.12.2016 500-па, 23.12.2016 № 534-па, 12.01.2017 № 11-па) - местный бюджет, кроме 101148,0 ВНБ в  2015 г.</t>
    </r>
  </si>
  <si>
    <r>
      <t>"</t>
    </r>
    <r>
      <rPr>
        <b/>
        <sz val="10"/>
        <rFont val="Times New Roman"/>
        <family val="1"/>
      </rPr>
      <t>Развитие оленеводства</t>
    </r>
    <r>
      <rPr>
        <sz val="10"/>
        <rFont val="Times New Roman"/>
        <family val="1"/>
      </rPr>
      <t xml:space="preserve"> в Северо-Эвенском районе на </t>
    </r>
    <r>
      <rPr>
        <b/>
        <sz val="10"/>
        <rFont val="Times New Roman"/>
        <family val="1"/>
      </rPr>
      <t xml:space="preserve">2017 </t>
    </r>
    <r>
      <rPr>
        <sz val="10"/>
        <rFont val="Times New Roman"/>
        <family val="1"/>
      </rPr>
      <t>год" от</t>
    </r>
    <r>
      <rPr>
        <b/>
        <sz val="10"/>
        <rFont val="Times New Roman"/>
        <family val="1"/>
      </rPr>
      <t xml:space="preserve"> 26.09.2014 №234-па</t>
    </r>
  </si>
  <si>
    <r>
      <t>"</t>
    </r>
    <r>
      <rPr>
        <b/>
        <sz val="10"/>
        <rFont val="Times New Roman"/>
        <family val="1"/>
      </rPr>
      <t>Формирование современной городской среды</t>
    </r>
    <r>
      <rPr>
        <sz val="10"/>
        <rFont val="Times New Roman"/>
        <family val="1"/>
      </rPr>
      <t xml:space="preserve"> на территории МО Северо-Эвенский городской округ на </t>
    </r>
    <r>
      <rPr>
        <b/>
        <sz val="10"/>
        <rFont val="Times New Roman"/>
        <family val="1"/>
      </rPr>
      <t>2017 год</t>
    </r>
    <r>
      <rPr>
        <sz val="10"/>
        <rFont val="Times New Roman"/>
        <family val="1"/>
      </rPr>
      <t>" от</t>
    </r>
    <r>
      <rPr>
        <b/>
        <sz val="10"/>
        <rFont val="Times New Roman"/>
        <family val="1"/>
      </rPr>
      <t xml:space="preserve"> 09.03.2017 № 103-па</t>
    </r>
  </si>
  <si>
    <r>
      <t>МП "</t>
    </r>
    <r>
      <rPr>
        <b/>
        <sz val="10"/>
        <rFont val="Times New Roman"/>
        <family val="1"/>
      </rPr>
      <t xml:space="preserve">Муниципальная поддержка и развитие малого и среднего предпринимательства </t>
    </r>
    <r>
      <rPr>
        <sz val="10"/>
        <rFont val="Times New Roman"/>
        <family val="1"/>
      </rPr>
      <t xml:space="preserve">на территории Северо-Эвенского городского округ" на </t>
    </r>
    <r>
      <rPr>
        <b/>
        <sz val="10"/>
        <rFont val="Times New Roman"/>
        <family val="1"/>
      </rPr>
      <t>2016-2017 годы</t>
    </r>
    <r>
      <rPr>
        <sz val="10"/>
        <rFont val="Times New Roman"/>
        <family val="1"/>
      </rPr>
      <t>" от</t>
    </r>
    <r>
      <rPr>
        <b/>
        <sz val="10"/>
        <rFont val="Times New Roman"/>
        <family val="1"/>
      </rPr>
      <t xml:space="preserve"> 29.09.2014 № 238-па</t>
    </r>
    <r>
      <rPr>
        <sz val="10"/>
        <rFont val="Times New Roman"/>
        <family val="1"/>
      </rPr>
      <t xml:space="preserve"> (14.04.2016 № 150-па, 22.04.2016 № 167-па, 02.06.2016 № 259-па,) - местный бюджет</t>
    </r>
  </si>
  <si>
    <r>
      <t>МП "</t>
    </r>
    <r>
      <rPr>
        <b/>
        <sz val="10"/>
        <rFont val="Times New Roman"/>
        <family val="1"/>
      </rPr>
      <t xml:space="preserve">Энергосбережение </t>
    </r>
    <r>
      <rPr>
        <sz val="10"/>
        <rFont val="Times New Roman"/>
        <family val="1"/>
      </rPr>
      <t xml:space="preserve">и повышение энергетической эффективности в Северо-Эвенском городском округе на </t>
    </r>
    <r>
      <rPr>
        <b/>
        <sz val="10"/>
        <rFont val="Times New Roman"/>
        <family val="1"/>
      </rPr>
      <t>2015-2017годы</t>
    </r>
    <r>
      <rPr>
        <sz val="10"/>
        <rFont val="Times New Roman"/>
        <family val="1"/>
      </rPr>
      <t xml:space="preserve">" от </t>
    </r>
    <r>
      <rPr>
        <b/>
        <sz val="10"/>
        <rFont val="Times New Roman"/>
        <family val="1"/>
      </rPr>
      <t>22.09.2014  № 230-па</t>
    </r>
    <r>
      <rPr>
        <sz val="10"/>
        <rFont val="Times New Roman"/>
        <family val="1"/>
      </rPr>
      <t xml:space="preserve"> (от 26.02.2015 № 57-па, 15.06.2015 № 150-па, 22.06.2016 № 297-па) - местный бюджет</t>
    </r>
  </si>
  <si>
    <r>
      <t>МП "</t>
    </r>
    <r>
      <rPr>
        <b/>
        <sz val="10"/>
        <rFont val="Times New Roman"/>
        <family val="1"/>
      </rPr>
      <t>Развитие образования</t>
    </r>
    <r>
      <rPr>
        <sz val="10"/>
        <rFont val="Times New Roman"/>
        <family val="1"/>
      </rPr>
      <t xml:space="preserve"> в Северо-Эвенском городском округе на </t>
    </r>
    <r>
      <rPr>
        <b/>
        <sz val="10"/>
        <rFont val="Times New Roman"/>
        <family val="1"/>
      </rPr>
      <t>2015-2017 годы</t>
    </r>
    <r>
      <rPr>
        <sz val="10"/>
        <rFont val="Times New Roman"/>
        <family val="1"/>
      </rPr>
      <t xml:space="preserve">" от  </t>
    </r>
    <r>
      <rPr>
        <b/>
        <sz val="10"/>
        <rFont val="Times New Roman"/>
        <family val="1"/>
      </rPr>
      <t>09.09.2014  № 225- па</t>
    </r>
    <r>
      <rPr>
        <sz val="10"/>
        <rFont val="Times New Roman"/>
        <family val="1"/>
      </rPr>
      <t xml:space="preserve"> (15.12.2014 № 225-па, 17.04.2015 № 115-па, 24.08.2015 № 195-па, 10.03.2016 № 92-па, 04.05.2016 № 183-па*) - местный бюджет</t>
    </r>
  </si>
  <si>
    <r>
      <t>МП "</t>
    </r>
    <r>
      <rPr>
        <b/>
        <sz val="10"/>
        <rFont val="Times New Roman"/>
        <family val="1"/>
      </rPr>
      <t xml:space="preserve">Развитие торговли </t>
    </r>
    <r>
      <rPr>
        <sz val="10"/>
        <rFont val="Times New Roman"/>
        <family val="1"/>
      </rPr>
      <t xml:space="preserve">в Северо-Эвенском районе" на </t>
    </r>
    <r>
      <rPr>
        <b/>
        <sz val="10"/>
        <rFont val="Times New Roman"/>
        <family val="1"/>
      </rPr>
      <t>2017 год</t>
    </r>
    <r>
      <rPr>
        <sz val="10"/>
        <rFont val="Times New Roman"/>
        <family val="1"/>
      </rPr>
      <t xml:space="preserve">" от </t>
    </r>
    <r>
      <rPr>
        <b/>
        <sz val="10"/>
        <rFont val="Times New Roman"/>
        <family val="1"/>
      </rPr>
      <t>08.08.2014 № 193-па</t>
    </r>
    <r>
      <rPr>
        <sz val="10"/>
        <rFont val="Times New Roman"/>
        <family val="1"/>
      </rPr>
      <t xml:space="preserve"> (ред.  08.02.2017 № 58-па) - местный бюджет </t>
    </r>
  </si>
  <si>
    <r>
      <t>МП "</t>
    </r>
    <r>
      <rPr>
        <b/>
        <sz val="10"/>
        <rFont val="Times New Roman"/>
        <family val="1"/>
      </rPr>
      <t>Социально-культурное развитие коренных</t>
    </r>
    <r>
      <rPr>
        <sz val="10"/>
        <rFont val="Times New Roman"/>
        <family val="1"/>
      </rPr>
      <t xml:space="preserve"> малочисленных народов Севера в Северо-Эвенском районе" </t>
    </r>
    <r>
      <rPr>
        <b/>
        <sz val="10"/>
        <rFont val="Times New Roman"/>
        <family val="1"/>
      </rPr>
      <t>на 2017 год</t>
    </r>
    <r>
      <rPr>
        <sz val="10"/>
        <rFont val="Times New Roman"/>
        <family val="1"/>
      </rPr>
      <t xml:space="preserve">" от </t>
    </r>
    <r>
      <rPr>
        <b/>
        <sz val="10"/>
        <rFont val="Times New Roman"/>
        <family val="1"/>
      </rPr>
      <t>01.10.2014 № 245-па</t>
    </r>
    <r>
      <rPr>
        <sz val="10"/>
        <rFont val="Times New Roman"/>
        <family val="1"/>
      </rPr>
      <t xml:space="preserve"> (ред. 23.01.2017 № 30-па) - местный бюджет</t>
    </r>
  </si>
  <si>
    <r>
      <t>МП "</t>
    </r>
    <r>
      <rPr>
        <b/>
        <sz val="10"/>
        <rFont val="Times New Roman"/>
        <family val="1"/>
      </rPr>
      <t>Развитие библиотечного дела</t>
    </r>
    <r>
      <rPr>
        <sz val="10"/>
        <rFont val="Times New Roman"/>
        <family val="1"/>
      </rPr>
      <t xml:space="preserve"> в  Северо - Эвенском городском округе на</t>
    </r>
    <r>
      <rPr>
        <b/>
        <sz val="10"/>
        <rFont val="Times New Roman"/>
        <family val="1"/>
      </rPr>
      <t xml:space="preserve"> 2014-2018 годы</t>
    </r>
    <r>
      <rPr>
        <sz val="10"/>
        <rFont val="Times New Roman"/>
        <family val="1"/>
      </rPr>
      <t xml:space="preserve">" от </t>
    </r>
    <r>
      <rPr>
        <b/>
        <sz val="10"/>
        <rFont val="Times New Roman"/>
        <family val="1"/>
      </rPr>
      <t>06.02.2014 № 08-па</t>
    </r>
    <r>
      <rPr>
        <sz val="10"/>
        <rFont val="Times New Roman"/>
        <family val="1"/>
      </rPr>
      <t xml:space="preserve"> (ред. от 13.04.2016 № 147-па, 12.10.2016 № 439-па, 02.12.2016 № 497-па) - местный бюджет</t>
    </r>
  </si>
  <si>
    <r>
      <rPr>
        <b/>
        <sz val="10"/>
        <rFont val="Times New Roman"/>
        <family val="1"/>
      </rPr>
      <t xml:space="preserve">МП "Реализация мероприятий по оптимизации расселения жителей села Чайбуха" на 2017-2020 годы" </t>
    </r>
    <r>
      <rPr>
        <sz val="10"/>
        <rFont val="Times New Roman"/>
        <family val="1"/>
      </rPr>
      <t>от  ……. № ...-па - местный бюджет, обл. бюджет</t>
    </r>
  </si>
  <si>
    <t>программы</t>
  </si>
  <si>
    <t>Проект</t>
  </si>
  <si>
    <t xml:space="preserve">Программа на стадии разработки. </t>
  </si>
  <si>
    <t>Реализация программы - в следующие периоды после утверждения.</t>
  </si>
  <si>
    <t>Средства программы 100,0 тыс. руб. запланированы на мероприятия:                                                                                               1) 50,0 т. рублей на компенсацию разницы в тарифах за потребленную электроэнергию для индивидуальных предпринимателей, осуществляющих хлебопечение в селах городского округа.    Кроме средств МБ на реализацию мероприятия № 1 в 2017 году  будут использованы средства ОБ -  Соглашение с Минэкономразвития Магаданской области в 1 кв. 2017 г. не заключено.                                                                                                        2) 50,0 т. рублей на возмещение транспортных расходов  по доставке товаров народного потребления в отдаленные труднодоступные населенные пункты Северо-Эвенского городского округа. Кроме средств МБ на реализацию мероприятия  № 2 будут использованы средства ОБ - направлена заявка в Минэкономразвития Магаданской области на сумму 5950,0 тыс. руб.</t>
  </si>
  <si>
    <t xml:space="preserve">Продолжить реализацию мероприиятий в 2017 году.  Запланированы на 2 мероприятия средства МБ на сумму 100,0 т.руб. и средства ОБ - согласно распределению между городскими округами Магаданской области. </t>
  </si>
  <si>
    <t xml:space="preserve">Активизировать работу по обеспечению финансирования всех мероприятий или откорректировать перечень.  Финансирование по муниципальной программе оставить 6705,6 тыс. руб. </t>
  </si>
  <si>
    <t>Программа на стадии согласования. Отсутствует согласование прокуратуры.</t>
  </si>
  <si>
    <t>Продолжить реализацию мероприиятия в 2017 году.  Активизировать работу по финансированию в целях недопущения задержки заработной платы работников.</t>
  </si>
  <si>
    <t>Выплачена зарплата за 1 месяц - январь 2017 г. В соответствии с отчетом отдела сельского хозяйства - по причине дефицита местного бюджета.</t>
  </si>
  <si>
    <t>Из 17 мероприятий 5 Разделов финансируются 9 мероприятий - 1219,9 тыс.руб. В бюджете заложены средства в размере 519,9 тыс. руб., но в связи с дефицитом бюджета в 1 кв. 2017 года мероприятия не были профинансированы.</t>
  </si>
  <si>
    <t xml:space="preserve">Продолжить реализацию мероприятий в 2017 году. Активизировать работу по обеспечению финансирования. </t>
  </si>
  <si>
    <t>Из 8 мероприятий реализуется 7 с финансированием. В 1 квартале 2017 г. ни одно мероприятие не реализовано. В бюджете городского округа отсутствуют средства</t>
  </si>
  <si>
    <t>Продолжить реализацию мероприиятий в 2017 году.  Оставить финансирование в соотвествии с планом на 7 мероприятий в сумме 3730,0 т.руб.</t>
  </si>
  <si>
    <t>Из 33 мероприятий по программе только 12 мероприятий запланированы с финансированием 1265,8 т. руб. Реализация мероприятий в связи с отсутствием финансирования не проводилась.</t>
  </si>
  <si>
    <t xml:space="preserve">Продолжить реализацию мероприиятий в 2017 году в соответствии с планом по программе на общую сумму 1100,8 т.руб. </t>
  </si>
  <si>
    <r>
      <t>МП "Проведение мероприятий по благоустройству территорий населенных пунктов Северо-Эвенского городского округа на 2016-2018 годы" от 29.01.2016 № 19-па (</t>
    </r>
    <r>
      <rPr>
        <sz val="10"/>
        <rFont val="Times New Roman"/>
        <family val="1"/>
      </rPr>
      <t>ред. 30.01.2017 № 41-па: ОБ 14557,729 тыс.руб., в т.ч.: 2016 4565,59; 2017 4862,355; 2018 5129,784; МБ: 2016 46,080; 2017 49,077; 2018 51,775)</t>
    </r>
  </si>
  <si>
    <t>Из 10 мероприятий по программе с финансированием только 4. Средства 1747,6 тыс. руб. в соответствии с Бюджетом на 2017 год предусмотрены на погашение кредиторской задолженности за 2013 год (замена окон в администрации).                                                             Отсутствует отчет Комитета ЖКХ о реализации мероприятий программы за 1 кв. 2017 г. По итогам исполнения расходной части бюджета - мероприятия не реализовывались.</t>
  </si>
  <si>
    <t xml:space="preserve">Продолжить реализацию мероприиятий в 2017 году.  Активизировать работу для выполнения запланированных мероприятий на сумму 1800,0 т.руб. </t>
  </si>
  <si>
    <t xml:space="preserve">Финансирование оставить. Активизировать работу по  реализации мероприя- тий в 2017 году.  </t>
  </si>
  <si>
    <t>Активизировать работу по обеспечению финансирования всех запланированных мероприятий, или внести изменения в программу в соответствии с фактическим финансированием в 2017 году.</t>
  </si>
  <si>
    <t>реализован-ных, но не достигших ожидаемых результатов</t>
  </si>
  <si>
    <t>Активизировать работу по обеспечению финансирования всех запланированных мероприятий и их выполнению во II-IV кварталах 2017 г.</t>
  </si>
  <si>
    <t xml:space="preserve">В программе 15 мероприятий, из которых 14 с финансированием. В 1 кв. 2017 г. планируемых мероприятий - 3 (в т.яч. 1 без привлечения финансовых средств). Из мероприятий 1 квартала перенесено на декабрь 1 мероприятие, не выполнено 1 мероприятие без указания причин, а также - исполнено 1 мероприятие, но не профинансировано.  </t>
  </si>
  <si>
    <r>
      <t>МП "</t>
    </r>
    <r>
      <rPr>
        <b/>
        <sz val="10"/>
        <rFont val="Times New Roman"/>
        <family val="1"/>
      </rPr>
      <t>Дополнительные меры социальной поддержки</t>
    </r>
    <r>
      <rPr>
        <sz val="10"/>
        <rFont val="Times New Roman"/>
        <family val="1"/>
      </rPr>
      <t xml:space="preserve"> отдельным категориям граждан в Северо-Эвенском городском округе" на </t>
    </r>
    <r>
      <rPr>
        <b/>
        <sz val="10"/>
        <rFont val="Times New Roman"/>
        <family val="1"/>
      </rPr>
      <t>2016-2017 годы</t>
    </r>
    <r>
      <rPr>
        <sz val="10"/>
        <rFont val="Times New Roman"/>
        <family val="1"/>
      </rPr>
      <t xml:space="preserve">" от </t>
    </r>
    <r>
      <rPr>
        <b/>
        <sz val="10"/>
        <rFont val="Times New Roman"/>
        <family val="1"/>
      </rPr>
      <t>08.08.2014 № 194-па</t>
    </r>
    <r>
      <rPr>
        <sz val="10"/>
        <rFont val="Times New Roman"/>
        <family val="1"/>
      </rPr>
      <t xml:space="preserve"> (12.11.2014  № 280-па, 12.04.2016 № 142-па, 18.07.2016 № 339-па, 08.02.2017 № 59-па) - местный бюджет</t>
    </r>
  </si>
  <si>
    <t xml:space="preserve">В программе 14 мероприятий, из которых 8 с финансированием (исполнено -1, в течение года -2), а 6 не требуют финансирования. Из 6 мероприятий, не требующих финансирования, 1 мероприятие выполняется постоянно, а про другие - исполнение согласно представленному отчету отдела соц.политики не понятно. </t>
  </si>
  <si>
    <t>Продолжить реализацию программы. Финансирование оставить 863,2 т.руб. Требуется предоставление   отчета о реализации мероприятий - с указанием исполнения (неисполнения) и по всем мероприятиям без финансирования.</t>
  </si>
  <si>
    <t xml:space="preserve">Из 13 мероприятий реализуются в 2017 году - 7, нет Соглашения с Правительством Магаданской области - 5, незавершенные работы 2016 года - 1. Реализованы мероприятия - 1 на 100%, 1 - с финансирование 44,5% (не достигшее результатов). Не реализованы: 2 - исполнение во II-IV кварталах, 1мероприятие по подд.охотнич. хозяйств -отсутствие заявок на компенсацию затрат. По 5 мероприятиям неисполнение - отсутствие финансирования ОБ. </t>
  </si>
  <si>
    <t>Продолжить реализацию мероприиятий в 2017 году.  Активизировать работу по заключению Соглашений с Правительством Магаданской области по мероприятиям, запланированным на 2017 год. Провести работу по погашению задолженности по исполненным мероприятиям.</t>
  </si>
  <si>
    <t>Из 16 мероприятий в 2017 году запланированы 9 мероприятий, в т.ч. с финансированием - 3. Мероприятия не выполнялись в 1 кв. 2017 года.</t>
  </si>
  <si>
    <t>Финансирование в 2017 г. оставить в размере 150,0 т.р. Активизировать работу по реализации программы.</t>
  </si>
  <si>
    <t>Отсутствует отчет Комитета ЖКХ о реализации мероприя-тий программы. По итогам исполнения расходной части бюджета - мероприятия в 1 кв. 2017 года не реализовывались (из 7 мероприятий с финансироаванием - 6).</t>
  </si>
  <si>
    <t>В программе на 2017 год было запланировано 4 мероприятия с финансированием. Мероприятия не выполнялись в 1 кв. 2017 года.</t>
  </si>
  <si>
    <t xml:space="preserve">Продолжить реализацию мероприиятий в 2017 году.  Активизировать работу. Определить объемы финансирования и при необходимости внести изменения в программу. </t>
  </si>
  <si>
    <t>Реализацию мероприятий программы активизировать во II-IV кварталах 2017 г.</t>
  </si>
  <si>
    <r>
      <rPr>
        <b/>
        <sz val="10"/>
        <rFont val="Times New Roman"/>
        <family val="1"/>
      </rPr>
      <t>"Оснащение подразделений, занимающих-ся предупреждением и ликвидацией ЧС на территории Северо-Эвенского город- ского округа на 2015-2017 годы" от 03.10.2014 246-па</t>
    </r>
    <r>
      <rPr>
        <sz val="10"/>
        <rFont val="Times New Roman"/>
        <family val="1"/>
      </rPr>
      <t xml:space="preserve"> (ред. 02.03.2015 г. № 59-па; 02.06.2016  № 258-па) - местный бюджет</t>
    </r>
  </si>
  <si>
    <t>Из 19 мероприятий в 2017 году реализуются 12 мероприятий. Реализовано и профинансировано 1 мероприятие, остальные мероприятия не проводились в связи с отсутствием финансирования.</t>
  </si>
  <si>
    <t>Оставить финансирование программы. Продолжить реализацию мероприиятий в 2017 году.  Активизировать работу по финансированию программы.</t>
  </si>
  <si>
    <t>Из 12 мероприятий 11 мероприятий с финансированием. Реализовано частично 2 мероприятия: по обеспечению горячим питанием частично,  по оплате проезда участникам Олимпиад - не профинансировано в связи с дефицитом бюджета. В отчете УО - плановое финансирование не соответствует утвержденным объемам финансирования по программе в последней редакции (04.05.2016 № 183-па).</t>
  </si>
  <si>
    <t xml:space="preserve">Активизировать работу по обеспечению финансирования всех мероприятий или откорректировать перечень. Финансирование на 2017 год оставить7258,4 т.руб. </t>
  </si>
  <si>
    <t xml:space="preserve">Активизировать работу по обеспечению финансирования мероприятий  и продолжить реализацию в 2017 году.   </t>
  </si>
  <si>
    <t xml:space="preserve">Оставить финансирование программы. Мероприиятия реализовать в летний период 2017 года.  </t>
  </si>
  <si>
    <t>Реализация 2 мероприятий программы предусмотрена в период летней оздоровительной кампании.</t>
  </si>
  <si>
    <t>Из 15 мероприятий программы в 2017 году с финансированием 6 (п. Эвенск, сёла Гижига, Гарманда, Тополовка, В. Парень). Реализация всех мероприятий запланирована на летний период.</t>
  </si>
  <si>
    <t xml:space="preserve">Из 35 мероприятий только 1 мероприяттие с финансированием.                                                                   Отсутствует отчет о релизации мероприятий в 1 квартале 2017 года. </t>
  </si>
  <si>
    <t xml:space="preserve">Программой предусмотрена реализация 1 мероприятия. Отсутствует отчет о релизации мероприятий в 1 квартале 2017 года. </t>
  </si>
  <si>
    <t>Из 36 мероприятий 2017 года  с финансированием - 28, без финансирования - 9. Отчет представлен по 12 мероприятиям. Из финансируемых  не были реализованы все мероприятия в связи с отсутствием финансирования, часть мероприятий перенесена на последующие кварталы. Из мероприятий, не требующих финансирования - исполнение не понятно в связи с указанной формулировкой "Денежных затрат не требует" (нет информации о выполнении (невыполнении)).</t>
  </si>
  <si>
    <t>Продолжить реализацию мероприиятий в 2017 году.  Активизировать работу по обеспечению финансирования запланированных мероприятий.</t>
  </si>
  <si>
    <t xml:space="preserve">Из 27 мероприятий 2017 г с финансированием 25. Выполнено и оплачено 1 мероприятие. Выполнены, но не оплачены полностью 3 мероприятия. 4 мероприятия перенесены на 2 квартал 2017 г. </t>
  </si>
  <si>
    <r>
      <t>М</t>
    </r>
    <r>
      <rPr>
        <sz val="9"/>
        <rFont val="Times New Roman"/>
        <family val="1"/>
      </rPr>
      <t>ероприятия не реализованы в связи с отсутствием финансирования.</t>
    </r>
  </si>
  <si>
    <t xml:space="preserve">Денежные средства в размере 100,0 тыс. руб. в бюджете городского округа на 2017 год  запланированы на проведение двух мероприятий: проведение областных универсальных совместных ярмарок и поддержка хозяйствующих субъектов, осуществляющих реализацию социально значимых товаров. 1) Ярмарка проведена по плану 26.02.2017, заявка на финансирование из ОБ на 2 квартал 2017 г. направлена в Минсельхоз Магаданской области (203,1036 тыс. руб.), издано распоряжение об оплате из МБ от 31.03.2017 № 71-па - средства будут освоены. В 1 квартале 2017 года произведена оплата ИП из ОБ за проведение ярмарки в 4 квартале 2016 года - 228,0тыс.руб.                                                                             2)На проведение второго мероприятия по поддержке хозсубъектов в 2017 году отсутствует финансирование из ОБ, Соглашение с Минсельхоз Магаданской области не заключалось. </t>
  </si>
  <si>
    <r>
      <t>МП "</t>
    </r>
    <r>
      <rPr>
        <b/>
        <sz val="10"/>
        <rFont val="Times New Roman"/>
        <family val="1"/>
      </rPr>
      <t>Развитие культуры</t>
    </r>
    <r>
      <rPr>
        <sz val="10"/>
        <rFont val="Times New Roman"/>
        <family val="1"/>
      </rPr>
      <t xml:space="preserve"> Северо-Эвен</t>
    </r>
    <r>
      <rPr>
        <b/>
        <sz val="10"/>
        <rFont val="Times New Roman"/>
        <family val="1"/>
      </rPr>
      <t>ского городского округа" на 2015-2017 годы</t>
    </r>
    <r>
      <rPr>
        <sz val="10"/>
        <rFont val="Times New Roman"/>
        <family val="1"/>
      </rPr>
      <t xml:space="preserve">" от  </t>
    </r>
    <r>
      <rPr>
        <b/>
        <sz val="10"/>
        <rFont val="Times New Roman"/>
        <family val="1"/>
      </rPr>
      <t>09.09.2014 № 217- па</t>
    </r>
    <r>
      <rPr>
        <sz val="10"/>
        <rFont val="Times New Roman"/>
        <family val="1"/>
      </rPr>
      <t xml:space="preserve"> (05.11.2015 № 248-па, 13.04.2016 № 146-па*) - местный бюджет</t>
    </r>
  </si>
  <si>
    <t>Отсутствует отчет о реализации мероприятий программы.                                                                                В реализации в 2017 году из 11 мероприятий - 3 с финансированием.                                                                         По итогам исполнения расходной части бюджета - мероприятия в 1 кв. 2017 года не реализовывались</t>
  </si>
  <si>
    <t xml:space="preserve">Продолжить реализацию мероприиятий в 2017 году.                                             Оставить финансирование на запланированные мероприятия в сумме  4150,0 т.руб. </t>
  </si>
  <si>
    <r>
      <rPr>
        <b/>
        <sz val="10"/>
        <rFont val="Times New Roman"/>
        <family val="1"/>
      </rPr>
      <t xml:space="preserve">МП "Обеспечение безопасности, профилактика правонарушений, </t>
    </r>
    <r>
      <rPr>
        <sz val="10"/>
        <rFont val="Times New Roman"/>
        <family val="1"/>
      </rPr>
      <t>коррупции и противодействие незаконному обороту наркотических средств в Северо-Эвенском городском округе"</t>
    </r>
    <r>
      <rPr>
        <b/>
        <sz val="10"/>
        <rFont val="Times New Roman"/>
        <family val="1"/>
      </rPr>
      <t xml:space="preserve"> на 2017-2019 годы"</t>
    </r>
    <r>
      <rPr>
        <sz val="10"/>
        <rFont val="Times New Roman"/>
        <family val="1"/>
      </rPr>
      <t xml:space="preserve"> от ...  № …-па.</t>
    </r>
  </si>
  <si>
    <t>Из 9 мероприятий программы с финансированием 8. В 1 квартале 2017 года  мероприятия не выполнялись.</t>
  </si>
  <si>
    <t>Из 22 мероприятий реализуются только 8 с финансированием. В бюджете городского округа отсутствуют средства на финансирование мероприятий и в 1 кв. 2017 г. они не реализовывались.</t>
  </si>
  <si>
    <t>за  январь-июнь 2017 года (нарастающим итогом)</t>
  </si>
  <si>
    <r>
      <t xml:space="preserve">Объем финанси-рования "Программы- </t>
    </r>
    <r>
      <rPr>
        <b/>
        <sz val="9"/>
        <color indexed="8"/>
        <rFont val="Times New Roman"/>
        <family val="1"/>
      </rPr>
      <t>01.01.2017</t>
    </r>
    <r>
      <rPr>
        <sz val="9"/>
        <color indexed="8"/>
        <rFont val="Times New Roman"/>
        <family val="1"/>
      </rPr>
      <t>",                тыс. руб.</t>
    </r>
  </si>
  <si>
    <r>
      <t xml:space="preserve">%          освое-ния средств </t>
    </r>
    <r>
      <rPr>
        <b/>
        <sz val="9"/>
        <color indexed="8"/>
        <rFont val="Times New Roman"/>
        <family val="1"/>
      </rPr>
      <t>(факт/ бюджет 01.01.)</t>
    </r>
  </si>
  <si>
    <r>
      <t xml:space="preserve">%          освое-ния средств </t>
    </r>
    <r>
      <rPr>
        <b/>
        <sz val="9"/>
        <color indexed="8"/>
        <rFont val="Times New Roman"/>
        <family val="1"/>
      </rPr>
      <t>(факт/ прогр 01.01.)</t>
    </r>
  </si>
  <si>
    <r>
      <t xml:space="preserve">Освоен-ный объем финанси-рования </t>
    </r>
    <r>
      <rPr>
        <b/>
        <sz val="9"/>
        <color indexed="60"/>
        <rFont val="Times New Roman"/>
        <family val="1"/>
      </rPr>
      <t>ФАКТ</t>
    </r>
    <r>
      <rPr>
        <sz val="9"/>
        <color indexed="60"/>
        <rFont val="Times New Roman"/>
        <family val="1"/>
      </rPr>
      <t xml:space="preserve"> </t>
    </r>
    <r>
      <rPr>
        <b/>
        <sz val="9"/>
        <color indexed="60"/>
        <rFont val="Times New Roman"/>
        <family val="1"/>
      </rPr>
      <t>(КЭФ)</t>
    </r>
    <r>
      <rPr>
        <sz val="9"/>
        <color indexed="8"/>
        <rFont val="Times New Roman"/>
        <family val="1"/>
      </rPr>
      <t>, тыс. руб.</t>
    </r>
  </si>
  <si>
    <r>
      <t xml:space="preserve">%   освое- ния средств </t>
    </r>
    <r>
      <rPr>
        <b/>
        <sz val="9"/>
        <color indexed="8"/>
        <rFont val="Times New Roman"/>
        <family val="1"/>
      </rPr>
      <t>(факт/ прогр 30.06)</t>
    </r>
  </si>
  <si>
    <t>реализо-ванных, но не дости-гших ожидаемых резуль-татов</t>
  </si>
  <si>
    <r>
      <t>МП "</t>
    </r>
    <r>
      <rPr>
        <b/>
        <sz val="10"/>
        <rFont val="Times New Roman"/>
        <family val="1"/>
      </rPr>
      <t>Развитие библиотечного дела</t>
    </r>
    <r>
      <rPr>
        <sz val="10"/>
        <rFont val="Times New Roman"/>
        <family val="1"/>
      </rPr>
      <t xml:space="preserve"> в  Северо - Эвенском городском округе на</t>
    </r>
    <r>
      <rPr>
        <b/>
        <sz val="10"/>
        <rFont val="Times New Roman"/>
        <family val="1"/>
      </rPr>
      <t xml:space="preserve"> 2014-2018 годы</t>
    </r>
    <r>
      <rPr>
        <sz val="10"/>
        <rFont val="Times New Roman"/>
        <family val="1"/>
      </rPr>
      <t xml:space="preserve">" от </t>
    </r>
    <r>
      <rPr>
        <b/>
        <sz val="10"/>
        <rFont val="Times New Roman"/>
        <family val="1"/>
      </rPr>
      <t>06.02.2014 № 08-па</t>
    </r>
    <r>
      <rPr>
        <sz val="10"/>
        <rFont val="Times New Roman"/>
        <family val="1"/>
      </rPr>
      <t xml:space="preserve"> (ред. от 13.04.2016 № 147-па, 12.10.2016 № 439-па, 02.12.2016 № 497-па, 19.06.2017 № 277-па) - местный бюджет</t>
    </r>
  </si>
  <si>
    <r>
      <t xml:space="preserve">%          освое-ния средств </t>
    </r>
    <r>
      <rPr>
        <b/>
        <sz val="9"/>
        <color indexed="8"/>
        <rFont val="Times New Roman"/>
        <family val="1"/>
      </rPr>
      <t>(факт/ бюджет 30.06.)</t>
    </r>
  </si>
  <si>
    <t>реализо-ванных и достиг- ших ожи-даемых резуль-татов</t>
  </si>
  <si>
    <r>
      <t>Объем финанси-рования БЮДЖЕТ -</t>
    </r>
    <r>
      <rPr>
        <b/>
        <sz val="9"/>
        <color indexed="8"/>
        <rFont val="Times New Roman"/>
        <family val="1"/>
      </rPr>
      <t xml:space="preserve"> ред. по сост. 30.06.2017, </t>
    </r>
    <r>
      <rPr>
        <sz val="9"/>
        <color indexed="8"/>
        <rFont val="Times New Roman"/>
        <family val="1"/>
      </rPr>
      <t>тыс.руб.</t>
    </r>
  </si>
  <si>
    <r>
      <t xml:space="preserve">Объем финанси- рования "Программы- в </t>
    </r>
    <r>
      <rPr>
        <b/>
        <sz val="9"/>
        <color indexed="8"/>
        <rFont val="Times New Roman"/>
        <family val="1"/>
      </rPr>
      <t>ред. по сост. 30.06</t>
    </r>
    <r>
      <rPr>
        <sz val="9"/>
        <color indexed="8"/>
        <rFont val="Times New Roman"/>
        <family val="1"/>
      </rPr>
      <t xml:space="preserve">. </t>
    </r>
    <r>
      <rPr>
        <b/>
        <sz val="9"/>
        <color indexed="8"/>
        <rFont val="Times New Roman"/>
        <family val="1"/>
      </rPr>
      <t>2017</t>
    </r>
    <r>
      <rPr>
        <sz val="9"/>
        <color indexed="8"/>
        <rFont val="Times New Roman"/>
        <family val="1"/>
      </rPr>
      <t>, тыс. руб.</t>
    </r>
  </si>
  <si>
    <r>
      <t xml:space="preserve">МП "Реализация мероприятий по оптимизации расселения жителей села Чайбуха" на 2017-2020 годы" </t>
    </r>
    <r>
      <rPr>
        <sz val="10"/>
        <rFont val="Times New Roman"/>
        <family val="1"/>
      </rPr>
      <t>от № ...-па - местный бюджет, обл. бюджет</t>
    </r>
  </si>
  <si>
    <t xml:space="preserve">Продолжить реализацию мероприиятий в 2017 году.  Запланированы на 2 мероприятия средства МБ на сумму 62,3 т.руб. от 22.06.2017. Средства ОБ - согласно распределению между городскими округами Магаданской области (ярмарки - 1030,0 т.р., поддержка ХС- 0,0). </t>
  </si>
  <si>
    <t>Оставить финансирование  всех запланированных мероприятий и их выполнению во III-IV кварталах 2017 г.</t>
  </si>
  <si>
    <r>
      <t>МП "</t>
    </r>
    <r>
      <rPr>
        <b/>
        <sz val="10"/>
        <rFont val="Times New Roman"/>
        <family val="1"/>
      </rPr>
      <t>Развитие культуры</t>
    </r>
    <r>
      <rPr>
        <sz val="10"/>
        <rFont val="Times New Roman"/>
        <family val="1"/>
      </rPr>
      <t xml:space="preserve"> Северо-Эвен</t>
    </r>
    <r>
      <rPr>
        <b/>
        <sz val="10"/>
        <rFont val="Times New Roman"/>
        <family val="1"/>
      </rPr>
      <t>ского городского округа" на 2015-2017 годы</t>
    </r>
    <r>
      <rPr>
        <sz val="10"/>
        <rFont val="Times New Roman"/>
        <family val="1"/>
      </rPr>
      <t xml:space="preserve">" от  </t>
    </r>
    <r>
      <rPr>
        <b/>
        <sz val="10"/>
        <rFont val="Times New Roman"/>
        <family val="1"/>
      </rPr>
      <t>09.09.2014 № 217- па</t>
    </r>
    <r>
      <rPr>
        <sz val="10"/>
        <rFont val="Times New Roman"/>
        <family val="1"/>
      </rPr>
      <t xml:space="preserve"> (05.11.2015 № 248-па, 13.04.2016 № 146-па, 19.06.2017 № 274-па) - местный бюджет</t>
    </r>
  </si>
  <si>
    <r>
      <t>МП "</t>
    </r>
    <r>
      <rPr>
        <b/>
        <sz val="10"/>
        <rFont val="Times New Roman"/>
        <family val="1"/>
      </rPr>
      <t>Дополнительные меры социальной поддержки</t>
    </r>
    <r>
      <rPr>
        <sz val="10"/>
        <rFont val="Times New Roman"/>
        <family val="1"/>
      </rPr>
      <t xml:space="preserve"> отдельным категориям граждан в Северо-Эвенском городском округе" на </t>
    </r>
    <r>
      <rPr>
        <b/>
        <sz val="10"/>
        <rFont val="Times New Roman"/>
        <family val="1"/>
      </rPr>
      <t>2016-2017 годы</t>
    </r>
    <r>
      <rPr>
        <sz val="10"/>
        <rFont val="Times New Roman"/>
        <family val="1"/>
      </rPr>
      <t xml:space="preserve">" от </t>
    </r>
    <r>
      <rPr>
        <b/>
        <sz val="10"/>
        <rFont val="Times New Roman"/>
        <family val="1"/>
      </rPr>
      <t>08.08.2014 № 194-па</t>
    </r>
    <r>
      <rPr>
        <sz val="10"/>
        <rFont val="Times New Roman"/>
        <family val="1"/>
      </rPr>
      <t xml:space="preserve"> (12.11.2014  № 280-па, 12.04.2016 № 142-па, 18.07.2016 № 339-па, 08.02.2017 № 59-па, 12.04.2017 № 159-па) - местный бюджет</t>
    </r>
  </si>
  <si>
    <r>
      <t xml:space="preserve">МП "Дом для молодой семьи в Северо-Эвенском городском округе" на 2015-2017 годы" от 29.09.2014 № 241-па </t>
    </r>
    <r>
      <rPr>
        <sz val="10"/>
        <rFont val="Times New Roman"/>
        <family val="1"/>
      </rPr>
      <t xml:space="preserve">(11.02.2015г. № 41-па, 02.06.2015 № 143-па, 23.12.2015 № 287-па, 04.03.2016 № 82-па, 02.12.2016 № 498-па) - местный бюджет </t>
    </r>
  </si>
  <si>
    <r>
      <t xml:space="preserve">"Содействие муниципальным образованиям Северо-Эвенского района в реализации муниципальных программ комплексного развития коммунальной инфраструктуры на 2015-2017 годы"от 01.10.2014  № 243-па (в ред. от 22.12.2014  № 322-па, 26.02.2015 №57-па, 22.06.2016 № 298-па, 10.08.2016 370-па, 12.10.2016 № 438-па, 22.11.2016 № 488-па, 20.06.2017 № 278-па).                                                                                     </t>
    </r>
    <r>
      <rPr>
        <b/>
        <i/>
        <u val="single"/>
        <sz val="10"/>
        <rFont val="Times New Roman"/>
        <family val="1"/>
      </rPr>
      <t>Изм. наименования</t>
    </r>
    <r>
      <rPr>
        <sz val="10"/>
        <rFont val="Times New Roman"/>
        <family val="1"/>
      </rPr>
      <t xml:space="preserve"> ред. № 298-па 22.06.2016: </t>
    </r>
    <r>
      <rPr>
        <b/>
        <sz val="10"/>
        <rFont val="Times New Roman"/>
        <family val="1"/>
      </rPr>
      <t>"Мероприятия по комплексному развитию коммунальной инфраструктуры Северо-Эвенского городского округа" на 2015-2017 годы"</t>
    </r>
    <r>
      <rPr>
        <sz val="10"/>
        <rFont val="Times New Roman"/>
        <family val="1"/>
      </rPr>
      <t xml:space="preserve"> - ( </t>
    </r>
    <r>
      <rPr>
        <b/>
        <sz val="10"/>
        <rFont val="Times New Roman"/>
        <family val="1"/>
      </rPr>
      <t>ОБ</t>
    </r>
    <r>
      <rPr>
        <sz val="10"/>
        <rFont val="Times New Roman"/>
        <family val="1"/>
      </rPr>
      <t xml:space="preserve"> 29189,0 тыс.руб.: 2015 - 14520,0; 2016 - 23364,0; 2017 - </t>
    </r>
    <r>
      <rPr>
        <u val="single"/>
        <sz val="10"/>
        <rFont val="Times New Roman"/>
        <family val="1"/>
      </rPr>
      <t>156993,</t>
    </r>
    <r>
      <rPr>
        <sz val="10"/>
        <rFont val="Times New Roman"/>
        <family val="1"/>
      </rPr>
      <t xml:space="preserve">0; </t>
    </r>
    <r>
      <rPr>
        <b/>
        <sz val="10"/>
        <rFont val="Times New Roman"/>
        <family val="1"/>
      </rPr>
      <t>ВНБ</t>
    </r>
    <r>
      <rPr>
        <sz val="10"/>
        <rFont val="Times New Roman"/>
        <family val="1"/>
      </rPr>
      <t xml:space="preserve"> 7985,0 тыс. руб.: 2015 - 3985,0; 2017 - </t>
    </r>
    <r>
      <rPr>
        <u val="single"/>
        <sz val="10"/>
        <rFont val="Times New Roman"/>
        <family val="1"/>
      </rPr>
      <t>0,0</t>
    </r>
    <r>
      <rPr>
        <sz val="10"/>
        <rFont val="Times New Roman"/>
        <family val="1"/>
      </rPr>
      <t>.;</t>
    </r>
    <r>
      <rPr>
        <b/>
        <sz val="10"/>
        <rFont val="Times New Roman"/>
        <family val="1"/>
      </rPr>
      <t xml:space="preserve"> МБ</t>
    </r>
    <r>
      <rPr>
        <sz val="10"/>
        <rFont val="Times New Roman"/>
        <family val="1"/>
      </rPr>
      <t xml:space="preserve"> 446,19 тыс. руб.: 2015 - 146,19 т. руб; 2016 - 150,0; 2017 - </t>
    </r>
    <r>
      <rPr>
        <u val="single"/>
        <sz val="10"/>
        <rFont val="Times New Roman"/>
        <family val="1"/>
      </rPr>
      <t>150,0</t>
    </r>
    <r>
      <rPr>
        <sz val="10"/>
        <rFont val="Times New Roman"/>
        <family val="1"/>
      </rPr>
      <t xml:space="preserve">) </t>
    </r>
  </si>
  <si>
    <r>
      <t>МП "</t>
    </r>
    <r>
      <rPr>
        <b/>
        <sz val="10"/>
        <rFont val="Times New Roman"/>
        <family val="1"/>
      </rPr>
      <t>Развитие образования</t>
    </r>
    <r>
      <rPr>
        <sz val="10"/>
        <rFont val="Times New Roman"/>
        <family val="1"/>
      </rPr>
      <t xml:space="preserve"> в Северо-Эвенском городском округе на </t>
    </r>
    <r>
      <rPr>
        <b/>
        <sz val="10"/>
        <rFont val="Times New Roman"/>
        <family val="1"/>
      </rPr>
      <t>2015-2017 годы</t>
    </r>
    <r>
      <rPr>
        <sz val="10"/>
        <rFont val="Times New Roman"/>
        <family val="1"/>
      </rPr>
      <t xml:space="preserve">" от  </t>
    </r>
    <r>
      <rPr>
        <b/>
        <sz val="10"/>
        <rFont val="Times New Roman"/>
        <family val="1"/>
      </rPr>
      <t>09.09.2014  № 225- па</t>
    </r>
    <r>
      <rPr>
        <sz val="10"/>
        <rFont val="Times New Roman"/>
        <family val="1"/>
      </rPr>
      <t xml:space="preserve"> (15.12.2014 № 225-па, 17.04.2015 № 115-па, 24.08.2015 № 195-па, 10.03.2016 № 92-па, 04.05.2016 № 183-па) - местный бюджет</t>
    </r>
  </si>
  <si>
    <r>
      <rPr>
        <b/>
        <sz val="10"/>
        <rFont val="Times New Roman"/>
        <family val="1"/>
      </rPr>
      <t>"Комплексные меры по поддержке развития коренных малочисленных народов Севера в МО "Северо-Эвенский городской округ" на 2016-2017 годы"от 03.12.2014 № 299</t>
    </r>
    <r>
      <rPr>
        <sz val="10"/>
        <rFont val="Times New Roman"/>
        <family val="1"/>
      </rPr>
      <t xml:space="preserve"> ( в ред. от 30.03.2016 № 121-па, 22.06.2016 № 296-па, 18.07.2016 № 338-па, 16.08.2016 № 377-па, 25.08.2016 № 382-па, 07.11.2016 № 461-па, 08.12.2016 № 502-па, 28.12.2016 № 538-па, 27.02.2017 № 90-па, 12.04.2017 № 160-па) - местный бюджет</t>
    </r>
  </si>
  <si>
    <r>
      <rPr>
        <b/>
        <sz val="10"/>
        <rFont val="Times New Roman"/>
        <family val="1"/>
      </rPr>
      <t>"Устойчивое развитие сельских территорий Северо-Эвенского городского округа  на 2015-2017 годы" от 04.03.2015  № 62-па</t>
    </r>
    <r>
      <rPr>
        <sz val="10"/>
        <rFont val="Times New Roman"/>
        <family val="1"/>
      </rPr>
      <t xml:space="preserve">  (26.04.2016 № 170-па, 12.04.2017 № 161-па) - местный бюджет</t>
    </r>
  </si>
  <si>
    <r>
      <rPr>
        <b/>
        <sz val="10"/>
        <rFont val="Times New Roman"/>
        <family val="1"/>
      </rPr>
      <t xml:space="preserve">МП "Обеспечение безопасности, профилактика правонарушений, </t>
    </r>
    <r>
      <rPr>
        <sz val="10"/>
        <rFont val="Times New Roman"/>
        <family val="1"/>
      </rPr>
      <t>корруп-ции и противодействие незаконному обороту наркотических средств в Северо-Эвенском городском округе"</t>
    </r>
    <r>
      <rPr>
        <b/>
        <sz val="10"/>
        <rFont val="Times New Roman"/>
        <family val="1"/>
      </rPr>
      <t xml:space="preserve"> на 2017-2019 годы"</t>
    </r>
    <r>
      <rPr>
        <sz val="10"/>
        <rFont val="Times New Roman"/>
        <family val="1"/>
      </rPr>
      <t xml:space="preserve"> от 20.04.2017 № 173-па.</t>
    </r>
  </si>
  <si>
    <t>Программа на стадии согласования (прокуратура). Подготовленный проект проходит публичное обсуждение на сайте администрации (независимая антикоррупционная экспертиза). Утверждение программы - в июле 2017 г.</t>
  </si>
  <si>
    <t>Реализация программы -после утверждения, при наличии средств из ОБ. Из МБ - ежегодно 10,0 т.р.</t>
  </si>
  <si>
    <r>
      <rPr>
        <b/>
        <sz val="10"/>
        <rFont val="Times New Roman"/>
        <family val="1"/>
      </rPr>
      <t>"Укрепление материально-технической базы учреждений образования Северо-Эвенского городского округа на 2015-2017 годы" от  09.09.2014 г. № 222- па</t>
    </r>
    <r>
      <rPr>
        <sz val="10"/>
        <rFont val="Times New Roman"/>
        <family val="1"/>
      </rPr>
      <t xml:space="preserve"> (ред. от 17.04.2015 № 114-па, 10.03.2016 № 94-па) - местный бюджет</t>
    </r>
  </si>
  <si>
    <r>
      <rPr>
        <b/>
        <sz val="10"/>
        <rFont val="Times New Roman"/>
        <family val="1"/>
      </rPr>
      <t xml:space="preserve">"Укрепление материально-технической базы учреждений культуры Северо-Эвенского района на 2015-2017 годы"от  09.09.2014 г. № 219- па </t>
    </r>
    <r>
      <rPr>
        <sz val="10"/>
        <rFont val="Times New Roman"/>
        <family val="1"/>
      </rPr>
      <t>(ред. от 06.08.2015 № 190-па, 07.04.2016 № 136-па, 12.10.2016 № 440-па, 19.06.2017 № 276-па) - местный бюджет</t>
    </r>
  </si>
  <si>
    <r>
      <rPr>
        <b/>
        <sz val="10"/>
        <rFont val="Times New Roman"/>
        <family val="1"/>
      </rPr>
      <t>"Строительство, реконструкция, капитальный ремонт объектов культуры на 2015-2017 годы" от  09.09.2014 г. № 218-па</t>
    </r>
    <r>
      <rPr>
        <sz val="10"/>
        <rFont val="Times New Roman"/>
        <family val="1"/>
      </rPr>
      <t xml:space="preserve"> (в ред. от 06.04.2016 № 133-па, 19.06.2017 № 275-па) - местный бюджет</t>
    </r>
  </si>
  <si>
    <t xml:space="preserve">Продолжить реализацию мероприиятий. Активизировать работу по обеспечению финансирования запланированных мероприятий. Необходима информация о выполнении мероприятий без фин-я. </t>
  </si>
  <si>
    <t xml:space="preserve">Из 42 мероприятий - в 1,2 кварталах 2017  25 мероприятия, в т.ч. с финансированием 19. Выполнено и оплачено 1 мероприятие. Выполнены, но не оплачены полностью 3 мероприятия. 5 мероприятий перенесены на 3 квартал 2017 г. </t>
  </si>
  <si>
    <r>
      <t>М</t>
    </r>
    <r>
      <rPr>
        <sz val="9"/>
        <rFont val="Times New Roman"/>
        <family val="1"/>
      </rPr>
      <t>ероприятия не реализованы в связи с отсутствием финансирования. Мероприятия будут проведны после заключения Соглашения с Министерством образования и молодежной политики Магаданской области и поступления софинансирования из областного бюджета.</t>
    </r>
  </si>
  <si>
    <t>Продолжить реализацию программы. Требуется предоставление   отчета о реализации мероприятий - с указанием исполнения (неисполнения) по всем мероприятиям без финансирования.</t>
  </si>
  <si>
    <t>Отсутствует отчет о реализации мероприятий программы.                                                                                В реализации в 2017 году из 11 мероприятий - 3 с финансированием. По итогам исполнения расходной части бюджета - мероприятия в I-II кв. 2017 года не реализовывались. Во втором квартале начались процедуры по определению поставщика (исполнителя) по 2 мероприятиям (теплотрассы - 18410,1 т.р.; ремонт оборуд. на объектах ЖКХ - 1723,5 т.р.). Аукционная документация размещена на сайте закупок. Контракты будут заключены в III квартале.</t>
  </si>
  <si>
    <t>Из 36 мероприятий 2017 года  с финансированием в I,II кварталах - 18, без финансирования - 10. Отчет представлен по 15 мероприятиям. Из финансируемых  не были реализованы все мероприятия в связи с отсутствием финансирования, часть мероприятий перенесена на последующие кварталы. Из мероприятий, не требующих финансирования - исполнение не понятно в связи с указанной формулировкой "Денежных затрат не требует" (нет информации о выполнении /невыполнении).</t>
  </si>
  <si>
    <t>Из 18 мероприятий (5 Разделов) финансируются 8 мероприятий - 519,9 тыс.руб.  в ред. программы на 30.06.2017. В бюджете заложены средства в размере 76,7 тыс. руб. в ред. № 192 от 22.06.2017. За I,II кв. 2017 года мероприятия не профинансированы, лимиты доведены. Выезжал 1 человек на семинар.</t>
  </si>
  <si>
    <t xml:space="preserve">В программе 15 мероприятий, из которых 14 с финансированием. В I, II кв. 2017 г. планируемых мероприятий - 9 (в т.ч. 1 без привлечения финансовых средств). Из мероприятий 1 полугодия перенесены на 3,4 кварталы 4 мероприятия. Исполнены и профинансированы 5 мероприятий на сумму 63,49 т.р. Также оплачена кредиторская задолженность 2016 г. - 18,294 т.р.  </t>
  </si>
  <si>
    <t xml:space="preserve">Продолжить реализацию мероприиятий в 2017 году.                                             Оставить финансирование на запланированные мероприятия. </t>
  </si>
  <si>
    <t>Из 10 мероприятий по программе с финансированием только 4. Средства 1747,6 тыс. руб. в соответствии с Бюджетом на 2017 год предусмотрены на погашение кредиторской задолженности за 2013 год (замена окон в администрации).                                                             Мероприятия не реализовывались в связи с отсутствием финансирования.</t>
  </si>
  <si>
    <t xml:space="preserve">Продолжить реализацию мероприиятий в 2017 году.  Активизировать работу для выполнения запланированных мероприятий. </t>
  </si>
  <si>
    <t>Оставить финансирование программы. Продолжить реализацию мероприиятий в 2017 г.  Активизировать работу по обеспечению финансирования программы.</t>
  </si>
  <si>
    <t>Выплачена зарплата за январь-май 2017 г. Выплата производится в течение года. По причине дефицита местного бюджета сокращена сумма финансирования с 15841,3 до 9597,9 т.р. В IV квартале потребуется дополнительное финансирование.</t>
  </si>
  <si>
    <t xml:space="preserve">Финансирование оставить. Активизировать работу по  реализации мероприятий в 2017 году.  </t>
  </si>
  <si>
    <t>Реализацию мероприятий программы активизировать в III кв. 2017 г.</t>
  </si>
  <si>
    <t xml:space="preserve">Из 12 мероприятий 11 мероприятий с финансированием. Реализовано частично 2 мероприятия: по обеспечению горячим питанием частично согласно учебному процессу,  по оплате проезда участникам Олимпиад - профинансировано 100%. Достигнуты цели: учащиеся из семей с доходом ниже прожиточного минимума обеспечены горячим питанием, в результате участия школьников в олимпиадах повышается мотивация к обучению, осуществляется поддержка талантливой молодежи. Финансирование сокращено с 7258,4 т.р. до 2877,9 т.р. в связи с дефицитом бюджета. </t>
  </si>
  <si>
    <t>Активизировать работу по обеспечению финансирования всех мероприятий.</t>
  </si>
  <si>
    <t>Из 9 мероприятий программы с финансированием 8. В связи с отсутствием финансирования мероприятия не выполнялись.</t>
  </si>
  <si>
    <t>Из 15 мероприятий программы в 2017 году с финансированием 6 (п. Эвенск, сёла Гижига, Гарманда, Тополовка, В. Парень). Реализация всех мероприятий запланирована на летний период (III квартал).</t>
  </si>
  <si>
    <t>Из 13 мероприятий реализуются в 2017 году - 7. Выполнено 1 мероприятия, выполнено, но не профинансировано полностью - 1 (заявка направлена в КЭФ), нет Соглашения с Правительством Магаданской области - 2, исполнение во III-IV кварталах - 2, 1мероприятие по подд.охотнич. хозяйств -отсутствие заявок на компенсацию затрат.</t>
  </si>
  <si>
    <t>Продолжить реализацию мероприиятий в 2017 году.  Активизировать работу по заключению Соглашений с Правительством Магаданской области по мероприятиям, запланированным на 2017 год. Провести работу по погашению задолженности по исполненному мероприятию.</t>
  </si>
  <si>
    <t>Из 16 мероприятий в 2017 году запланированы 10 мероприятий, в т.ч. с финансированием - 4. Мероприятия не выполнялись, перенесены на III кв. 2017 года. В бюджете сокращено финансирование со 150,0 т.р. до 30,0 т.р.</t>
  </si>
  <si>
    <t>В программе на 2017 год из 7 запланировано только 1 мероприятия с финансированием. Мероприятие не выполнялось в I, II кв. 2017 года.</t>
  </si>
  <si>
    <t>Реализацию мероприятий программы продолжить в III-IV кварталах 2017 г.</t>
  </si>
  <si>
    <t xml:space="preserve">Из 32 мероприятий по программе только 8 мероприятий запланированы с финансированием. Финансирование сокращено с 1265,8 т. руб. до 765,8 т.р. Частично реализовано 1 мероприятие. Реализация других мероприятий в связи с отсутствием финансирования не проводилась. </t>
  </si>
  <si>
    <t>Из 22 мероприятий реализуются только 10 с финансированием. В бюджете городского округа отсутствуют средства на финансирование мероприятий и в I, II кв. 2017 г. они не реализовывались. Лимиты на мероприятия доведены.</t>
  </si>
  <si>
    <t xml:space="preserve">Продолжить реализацию мероприиятий в 2017 году в соответствии с планом по программе. </t>
  </si>
  <si>
    <t xml:space="preserve">В реализации 16 мероприятий - финансирование в 2017 году не  предусмотрено. Выполнено полностью 3 мероприятия, частично - 9 мероприятий, остальные 4 мероприятия - в стадии реализации. </t>
  </si>
  <si>
    <t xml:space="preserve">Продолжить реализацию мероприиятий в III-IV кварталах 2017 года. </t>
  </si>
  <si>
    <t xml:space="preserve">Продолжить реализацию мероприиятий в 2017 году.  Активизировать работу. Определиться с  объемами финансирования программы. </t>
  </si>
  <si>
    <t xml:space="preserve">Продолжить реализацию мероприиятий в 2017 году.  Активизировать работу. Определиться с объемами финансирования программы. </t>
  </si>
  <si>
    <t>21.</t>
  </si>
  <si>
    <r>
      <t xml:space="preserve">МП "Развитие системы обращения с отходами производства и потребления на территории Северо-Эвенского городского округа на 2017-2020 годы" </t>
    </r>
    <r>
      <rPr>
        <sz val="10"/>
        <rFont val="Times New Roman"/>
        <family val="1"/>
      </rPr>
      <t>от № ...-па - местный бюджет, обл. бюджет</t>
    </r>
  </si>
  <si>
    <t>Программа на стадии согласования.  Утверждение программы - в июле 2017 г.</t>
  </si>
  <si>
    <t>Средства программы 100,0 тыс. руб. запланированы на мероприятия:    1) 50,0 т. рублей на компенсацию разницы в тарифах за потребленную электроэнергию для индивидуальных предпринимателей, осуществляющих хлебопечение в селах округа.    Кроме средств МБ на реализацию мероприятия № 1 в 2017 году  будут использованы средства ОБ -  Соглашение с Минэкономразвития Магаданской обл. не заключено, нет постановления о распределении из ОБ. Заявка направлена в Минэкономразвития на 797,4 т.р. 2) 50,0 т. рублей на возмещение транспортных расходов  по доставке товаров народного потребления в отдаленные труднодоступные населенные пункты Северо-Эвенского городского округа. Кроме средств МБ на реализацию мероприятия  № 2 будут использованы средства ОБ - направлена заявка в Минэкономразвития Магаданской обл. на сумму 5950,0 т. р.</t>
  </si>
  <si>
    <r>
      <t xml:space="preserve">МП "Формирование доступной среды в МО "Северо-Эвенский городской округ" на 2016-2019 годы" от 17.08.2016 № 378-па </t>
    </r>
    <r>
      <rPr>
        <sz val="10"/>
        <rFont val="Times New Roman"/>
        <family val="1"/>
      </rPr>
      <t xml:space="preserve">(ред. от 15.11.2016 № 474-па) 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 xml:space="preserve"> МБ, ОБ, ФБ </t>
    </r>
  </si>
  <si>
    <t>Степень достиже-ния заплани-рованных результа-тов</t>
  </si>
  <si>
    <t>не реа-лизо-ван-ных</t>
  </si>
  <si>
    <t xml:space="preserve">Активизировать работу по обеспечению финансирования всех мероприятий или откорректировать перечень.  </t>
  </si>
  <si>
    <t>Активизировать работу по обеспечению финансирова-ния всех мероприятий, или внести изменения в 2017 г.</t>
  </si>
  <si>
    <t>Денежные средства в размере 100,0 тыс. руб. в бюджете городского округа на 2017 год  запланированы на проведение двух мероприятий: 1) Проведение областных универсальных совместных ярмарок и поддержка хозяйствующих субъектов, осуществляющих реализацию социально значимых товаров. Ярмарка проведена 26.02.2017, профинансировано из ОБ во II квартале 2017 г. 431,1 т. руб. за декабрь 2016 и 26.02.2017. Направлена заявка в Минсельхоз на финансирование из ОБ в 3 квартале за ярмарку 16.04.2017 на сумму 244,86 т.р. Из МБ освоены 30,0 т.р. (100%).   2)На проведение второго мероприятия по поддержке хозсубъектов в 2017 году отсутствует финансирование из ОБ, Соглашение с Минсельхоз Магаданской области не заключалось. Средства из ОБ не распределялись на данное мероприятие в Северо-Эвенском городском округе.</t>
  </si>
  <si>
    <t>В программе 14 мероприятий, из которых 8 с финансированием, а 6 не требуют финансирования. Из 6 мероприятий, не требующих финансирования в 1-м полугодия 2017 г. - 5: 3 мероприятие выполняются в течение года, а по 2 мероприятиям - исполнение в III, IV кварталах. Из 8 мероприятий с финансированием в первом полугодии - 4: исполнено 1 мероприятие на 100% (5,0 т.р.), по другим двум - работа в течение года, а 1 мероприятие - не исполнено (в работе).</t>
  </si>
  <si>
    <t>Из 7 мероприятий с финансированием - 6. В рамках реализации муниц.программы заключен муниципальный контракт от 15.05.2017 № 02-2017 "Устройство тротуарной плитки площадью 17х16 м2 на детской площадке по ул. Чубарова п. Эвенск Северо-Эвенского городского округа" на сумму 1 024 680 (один миллион двадцать четыре тысячи шестьсот восемьдесят) рублей 20 коп. Срок исполнения - не позднее 15 августа 2017 года.</t>
  </si>
  <si>
    <t xml:space="preserve">Из 35 мероприятий только 1 мероприятие с финансированием, освоено средств на сумму 58,1 т.р.   В постоянной реализации 24 мероприятия. По 6 мероприятиям - отсутствие финансирования. Не реализованы в I, II кварталах 2017 года 5 мероприятий. </t>
  </si>
  <si>
    <t>Из 8 мероприятий реализуются 2 с финансированием. Оплачен аванс за обследование здания РДК по договору с "ПромстройНИИ", требуется составить сметы и провести аукцион для дальнейшего проведения ремонта кровли, фасада. В бюджете городского округа отсутствуют средства - не исполнено второе мероприятие.</t>
  </si>
  <si>
    <t xml:space="preserve">Программой предусмотрена реализация 1 мероприятия. Программой предусмотрено финансирование из ОБ на сумму 560,6 т.р. и из МБ - 10,0 т.р. Во II квартале проведены общественные слушания по выбору дворовой и общественной территории в рамках реализации данной ВЦП. Подготовлен макет обустройства придомовой территории по ул. М. Амамич, д. № 11,15. Аукционные мероприятия будут проведены в III квартале 2017 г. </t>
  </si>
  <si>
    <r>
      <t xml:space="preserve">Освоенный объем финансирования </t>
    </r>
    <r>
      <rPr>
        <b/>
        <sz val="9"/>
        <color indexed="60"/>
        <rFont val="Times New Roman"/>
        <family val="1"/>
      </rPr>
      <t>ФАКТ</t>
    </r>
    <r>
      <rPr>
        <sz val="9"/>
        <color indexed="60"/>
        <rFont val="Times New Roman"/>
        <family val="1"/>
      </rPr>
      <t xml:space="preserve"> </t>
    </r>
    <r>
      <rPr>
        <b/>
        <sz val="9"/>
        <color indexed="60"/>
        <rFont val="Times New Roman"/>
        <family val="1"/>
      </rPr>
      <t>(КЭФ)</t>
    </r>
    <r>
      <rPr>
        <sz val="9"/>
        <color indexed="8"/>
        <rFont val="Times New Roman"/>
        <family val="1"/>
      </rPr>
      <t>, тыс. руб.</t>
    </r>
  </si>
  <si>
    <r>
      <t xml:space="preserve">% освоения средств </t>
    </r>
    <r>
      <rPr>
        <b/>
        <sz val="9"/>
        <color indexed="8"/>
        <rFont val="Times New Roman"/>
        <family val="1"/>
      </rPr>
      <t>(факт/ бюджет 01.01.)</t>
    </r>
  </si>
  <si>
    <r>
      <t xml:space="preserve">% освоения средств </t>
    </r>
    <r>
      <rPr>
        <b/>
        <sz val="9"/>
        <color indexed="8"/>
        <rFont val="Times New Roman"/>
        <family val="1"/>
      </rPr>
      <t>(факт/ программа 01.01.)</t>
    </r>
  </si>
  <si>
    <r>
      <t xml:space="preserve">МП "Формирование доступной среды в МО "Северо-Эвенский городской округ" на 2016-2019 годы" от 17.08.2016 № 378-па </t>
    </r>
    <r>
      <rPr>
        <sz val="10"/>
        <rFont val="Times New Roman"/>
        <family val="1"/>
      </rPr>
      <t xml:space="preserve">(ред. от 15.11.2016 № 474-па, 10.07.2017 № 308-па, 31.07.2017 № 347-па) 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 xml:space="preserve"> МБ, ОБ, ФБ </t>
    </r>
  </si>
  <si>
    <r>
      <rPr>
        <b/>
        <sz val="10"/>
        <rFont val="Times New Roman"/>
        <family val="1"/>
      </rPr>
      <t xml:space="preserve">МП "Развитие муниципальной службы в муниципальном образовании "Северо-Эвенский городской округ" на период 2017-2019 годы" </t>
    </r>
    <r>
      <rPr>
        <sz val="10"/>
        <rFont val="Times New Roman"/>
        <family val="1"/>
      </rPr>
      <t>от 13.03.2017 № 107-па  - местный бюджет</t>
    </r>
  </si>
  <si>
    <r>
      <rPr>
        <b/>
        <sz val="10"/>
        <rFont val="Times New Roman"/>
        <family val="1"/>
      </rPr>
      <t xml:space="preserve">МП "Обеспечение безопасности, профилактика правонарушений, </t>
    </r>
    <r>
      <rPr>
        <sz val="10"/>
        <rFont val="Times New Roman"/>
        <family val="1"/>
      </rPr>
      <t>корруп-ции и противодействие незаконному обороту наркотических средств в Северо-Эвенском городском округе"</t>
    </r>
    <r>
      <rPr>
        <b/>
        <sz val="10"/>
        <rFont val="Times New Roman"/>
        <family val="1"/>
      </rPr>
      <t xml:space="preserve"> на 2017-2019 годы"</t>
    </r>
    <r>
      <rPr>
        <sz val="10"/>
        <rFont val="Times New Roman"/>
        <family val="1"/>
      </rPr>
      <t xml:space="preserve"> от 20.04.2017 № 173-па. 2017 - без финансирования.  МБ: 2018 11,215; 2019 11,215. ОБ: 2018 1110,269; 2019 1110,269.</t>
    </r>
  </si>
  <si>
    <t>-</t>
  </si>
  <si>
    <t>за  январь-март 2018 года (нарастающим итогом с % освоения средств)</t>
  </si>
  <si>
    <r>
      <t>МП "</t>
    </r>
    <r>
      <rPr>
        <b/>
        <sz val="10"/>
        <rFont val="Times New Roman"/>
        <family val="1"/>
      </rPr>
      <t>Развитие библиотечного дела</t>
    </r>
    <r>
      <rPr>
        <sz val="10"/>
        <rFont val="Times New Roman"/>
        <family val="1"/>
      </rPr>
      <t xml:space="preserve"> в  Северо - Эвенском городском округе на</t>
    </r>
    <r>
      <rPr>
        <b/>
        <sz val="10"/>
        <rFont val="Times New Roman"/>
        <family val="1"/>
      </rPr>
      <t xml:space="preserve"> 2014-2018 годы</t>
    </r>
    <r>
      <rPr>
        <sz val="10"/>
        <rFont val="Times New Roman"/>
        <family val="1"/>
      </rPr>
      <t xml:space="preserve">" от </t>
    </r>
    <r>
      <rPr>
        <b/>
        <sz val="10"/>
        <rFont val="Times New Roman"/>
        <family val="1"/>
      </rPr>
      <t>06.02.2014 № 08-па</t>
    </r>
    <r>
      <rPr>
        <sz val="10"/>
        <rFont val="Times New Roman"/>
        <family val="1"/>
      </rPr>
      <t xml:space="preserve"> (ред. от 13.04.2016 № 147-па, 12.10.2016 № 439-па, 02.12.2016 № 497-па, 19.06.2017 № 277-па, 24.07.2017 № 329-па, 01.09.2017 № 398-па, 20.11.2017 № 461-па, 26.12.2017 № 527-па - местный бюджет</t>
    </r>
  </si>
  <si>
    <r>
      <t>Объем финанси-рования БЮДЖЕТ -</t>
    </r>
    <r>
      <rPr>
        <b/>
        <sz val="9"/>
        <color indexed="8"/>
        <rFont val="Times New Roman"/>
        <family val="1"/>
      </rPr>
      <t xml:space="preserve"> по сост. 01.01.2018, </t>
    </r>
    <r>
      <rPr>
        <sz val="9"/>
        <color indexed="8"/>
        <rFont val="Times New Roman"/>
        <family val="1"/>
      </rPr>
      <t>тыс.руб.</t>
    </r>
  </si>
  <si>
    <r>
      <t xml:space="preserve">Объем финанси-рования "Программы- </t>
    </r>
    <r>
      <rPr>
        <b/>
        <sz val="9"/>
        <color indexed="8"/>
        <rFont val="Times New Roman"/>
        <family val="1"/>
      </rPr>
      <t>01.01.2018</t>
    </r>
    <r>
      <rPr>
        <sz val="9"/>
        <color indexed="8"/>
        <rFont val="Times New Roman"/>
        <family val="1"/>
      </rPr>
      <t>",                тыс. руб.</t>
    </r>
  </si>
  <si>
    <r>
      <t>Объем финанси-рования БЮДЖЕТ -</t>
    </r>
    <r>
      <rPr>
        <b/>
        <sz val="9"/>
        <color indexed="8"/>
        <rFont val="Times New Roman"/>
        <family val="1"/>
      </rPr>
      <t xml:space="preserve">           ред. по сост. 28.12.2017, </t>
    </r>
    <r>
      <rPr>
        <sz val="9"/>
        <color indexed="8"/>
        <rFont val="Times New Roman"/>
        <family val="1"/>
      </rPr>
      <t>тыс.руб.</t>
    </r>
  </si>
  <si>
    <r>
      <t xml:space="preserve">Объем финанси- рования "Программы-         </t>
    </r>
    <r>
      <rPr>
        <b/>
        <sz val="9"/>
        <color indexed="8"/>
        <rFont val="Times New Roman"/>
        <family val="1"/>
      </rPr>
      <t>ред. по сост. 31.03</t>
    </r>
    <r>
      <rPr>
        <sz val="9"/>
        <color indexed="8"/>
        <rFont val="Times New Roman"/>
        <family val="1"/>
      </rPr>
      <t>.</t>
    </r>
    <r>
      <rPr>
        <b/>
        <sz val="9"/>
        <color indexed="8"/>
        <rFont val="Times New Roman"/>
        <family val="1"/>
      </rPr>
      <t>2018</t>
    </r>
    <r>
      <rPr>
        <sz val="9"/>
        <color indexed="8"/>
        <rFont val="Times New Roman"/>
        <family val="1"/>
      </rPr>
      <t>,                тыс. руб.</t>
    </r>
  </si>
  <si>
    <r>
      <t xml:space="preserve">% освоения средств </t>
    </r>
    <r>
      <rPr>
        <b/>
        <sz val="9"/>
        <color indexed="8"/>
        <rFont val="Times New Roman"/>
        <family val="1"/>
      </rPr>
      <t>(факт/ бюджет 31.03.)</t>
    </r>
  </si>
  <si>
    <r>
      <t xml:space="preserve">% освоения средств </t>
    </r>
    <r>
      <rPr>
        <b/>
        <sz val="9"/>
        <color indexed="8"/>
        <rFont val="Times New Roman"/>
        <family val="1"/>
      </rPr>
      <t>(факт/ программа 31.03)</t>
    </r>
  </si>
  <si>
    <t>Всего по муниципальным программам:</t>
  </si>
  <si>
    <t>22.</t>
  </si>
  <si>
    <r>
      <t>МП "Проведение мероприятий по благоустройству территорий населенных пунктов Северо-Эвенского городского округа на 2016-2018 годы" от 29.01.2016 № 19-па (</t>
    </r>
    <r>
      <rPr>
        <sz val="10"/>
        <rFont val="Times New Roman"/>
        <family val="1"/>
      </rPr>
      <t>ред. 30.01.2017 № 41-па, 30.08.2017 № 389-па: ОБ 14557,729 тыс.руб., в т.ч.: 2016 4565,59; 2017 4862,355; 2018 5129,784; МБ: 2016 46,080; 2017 49,077; 2018 51,775) - местный, областной бюджеты</t>
    </r>
  </si>
  <si>
    <r>
      <t xml:space="preserve">МП "Реализация мероприятий по оптимизации расселения жителей села Чайбуха" на 2017-2020 годы" </t>
    </r>
    <r>
      <rPr>
        <sz val="10"/>
        <rFont val="Times New Roman"/>
        <family val="1"/>
      </rPr>
      <t>от 04.07.2017 № 300-па - МБ: 2017-2020 ежегодно по 10,0 т.руб. ОБ: по распределению из бюджета Магад. обл.</t>
    </r>
  </si>
  <si>
    <r>
      <t xml:space="preserve">МП "Развитие системы обращения с отходами производства и потребления на территории Северо-Эвенского городского округа на 2017-2020 годы" </t>
    </r>
    <r>
      <rPr>
        <sz val="10"/>
        <rFont val="Times New Roman"/>
        <family val="1"/>
      </rPr>
      <t>от 20.07.2017 № 326-па (28.08.2017 № 386-па) - 2017: МБ 255,0 т.р., .ОБ 2395,0 т.р.; 2018: МБ 411,87 т.р., ОБ 3276,0 т.р.</t>
    </r>
  </si>
  <si>
    <r>
      <t>МП "</t>
    </r>
    <r>
      <rPr>
        <b/>
        <sz val="10"/>
        <rFont val="Times New Roman"/>
        <family val="1"/>
      </rPr>
      <t xml:space="preserve">Муниципальная поддержка и развитие малого и среднего предпринимательства </t>
    </r>
    <r>
      <rPr>
        <sz val="10"/>
        <rFont val="Times New Roman"/>
        <family val="1"/>
      </rPr>
      <t xml:space="preserve">на территории Северо-Эвенского городского округ" на </t>
    </r>
    <r>
      <rPr>
        <b/>
        <sz val="10"/>
        <rFont val="Times New Roman"/>
        <family val="1"/>
      </rPr>
      <t>2018-2020 годы</t>
    </r>
    <r>
      <rPr>
        <sz val="10"/>
        <rFont val="Times New Roman"/>
        <family val="1"/>
      </rPr>
      <t>" от</t>
    </r>
    <r>
      <rPr>
        <b/>
        <sz val="10"/>
        <rFont val="Times New Roman"/>
        <family val="1"/>
      </rPr>
      <t xml:space="preserve"> 24.10.2018 № 448-па</t>
    </r>
    <r>
      <rPr>
        <sz val="10"/>
        <rFont val="Times New Roman"/>
        <family val="1"/>
      </rPr>
      <t xml:space="preserve"> (ред. 26.03.2018 № 104-па) - местный бюджет. Из ОБ - по распределению по гос.программе.</t>
    </r>
  </si>
  <si>
    <r>
      <t>МП "</t>
    </r>
    <r>
      <rPr>
        <b/>
        <sz val="10"/>
        <rFont val="Times New Roman"/>
        <family val="1"/>
      </rPr>
      <t xml:space="preserve">Развитие торговли </t>
    </r>
    <r>
      <rPr>
        <sz val="10"/>
        <rFont val="Times New Roman"/>
        <family val="1"/>
      </rPr>
      <t xml:space="preserve">в Северо-Эвенском районе" на </t>
    </r>
    <r>
      <rPr>
        <b/>
        <sz val="10"/>
        <rFont val="Times New Roman"/>
        <family val="1"/>
      </rPr>
      <t>2018-2020 годы</t>
    </r>
    <r>
      <rPr>
        <sz val="10"/>
        <rFont val="Times New Roman"/>
        <family val="1"/>
      </rPr>
      <t xml:space="preserve">" от </t>
    </r>
    <r>
      <rPr>
        <b/>
        <sz val="10"/>
        <rFont val="Times New Roman"/>
        <family val="1"/>
      </rPr>
      <t>24.10.2017 № 449-па</t>
    </r>
    <r>
      <rPr>
        <sz val="10"/>
        <rFont val="Times New Roman"/>
        <family val="1"/>
      </rPr>
      <t xml:space="preserve"> (ред.  20.02.2018 № 54-па, 23.03.2018 № 99-па) - местный бюджет. Из ОБ - по распределению по гос.программе. </t>
    </r>
  </si>
  <si>
    <r>
      <rPr>
        <b/>
        <sz val="10"/>
        <rFont val="Times New Roman"/>
        <family val="1"/>
      </rPr>
      <t xml:space="preserve">"Развитие сельского хозяйства в Северо-Эвенском городском округе на 2018-2020 годы" </t>
    </r>
    <r>
      <rPr>
        <sz val="10"/>
        <rFont val="Times New Roman"/>
        <family val="1"/>
      </rPr>
      <t xml:space="preserve">от </t>
    </r>
    <r>
      <rPr>
        <b/>
        <sz val="10"/>
        <rFont val="Times New Roman"/>
        <family val="1"/>
      </rPr>
      <t>26.10.2017 № 454-па</t>
    </r>
    <r>
      <rPr>
        <sz val="10"/>
        <rFont val="Times New Roman"/>
        <family val="1"/>
      </rPr>
      <t xml:space="preserve"> - местный бюджет</t>
    </r>
  </si>
  <si>
    <r>
      <t>МП "</t>
    </r>
    <r>
      <rPr>
        <b/>
        <sz val="10"/>
        <rFont val="Times New Roman"/>
        <family val="1"/>
      </rPr>
      <t>Развитие образования</t>
    </r>
    <r>
      <rPr>
        <sz val="10"/>
        <rFont val="Times New Roman"/>
        <family val="1"/>
      </rPr>
      <t xml:space="preserve"> в Северо-Эвенском городском округе на </t>
    </r>
    <r>
      <rPr>
        <b/>
        <sz val="10"/>
        <rFont val="Times New Roman"/>
        <family val="1"/>
      </rPr>
      <t>2018-2020 годы</t>
    </r>
    <r>
      <rPr>
        <sz val="10"/>
        <rFont val="Times New Roman"/>
        <family val="1"/>
      </rPr>
      <t xml:space="preserve">" от  </t>
    </r>
    <r>
      <rPr>
        <b/>
        <sz val="10"/>
        <rFont val="Times New Roman"/>
        <family val="1"/>
      </rPr>
      <t>30.10.2017  № 456- па</t>
    </r>
    <r>
      <rPr>
        <sz val="10"/>
        <rFont val="Times New Roman"/>
        <family val="1"/>
      </rPr>
      <t xml:space="preserve"> (ред. 23.01.2018 № 15-па) - местный бюджет</t>
    </r>
  </si>
  <si>
    <r>
      <t>МП "</t>
    </r>
    <r>
      <rPr>
        <b/>
        <sz val="10"/>
        <rFont val="Times New Roman"/>
        <family val="1"/>
      </rPr>
      <t>Социально-культурное развитие коренных</t>
    </r>
    <r>
      <rPr>
        <sz val="10"/>
        <rFont val="Times New Roman"/>
        <family val="1"/>
      </rPr>
      <t xml:space="preserve"> малочисленных народов Севера в Северо-Эвенском городском округе" </t>
    </r>
    <r>
      <rPr>
        <b/>
        <sz val="10"/>
        <rFont val="Times New Roman"/>
        <family val="1"/>
      </rPr>
      <t>на 2018-2020 годы</t>
    </r>
    <r>
      <rPr>
        <sz val="10"/>
        <rFont val="Times New Roman"/>
        <family val="1"/>
      </rPr>
      <t xml:space="preserve">" от </t>
    </r>
    <r>
      <rPr>
        <b/>
        <sz val="10"/>
        <rFont val="Times New Roman"/>
        <family val="1"/>
      </rPr>
      <t>01.11.2017 № 458-па</t>
    </r>
    <r>
      <rPr>
        <sz val="10"/>
        <rFont val="Times New Roman"/>
        <family val="1"/>
      </rPr>
      <t xml:space="preserve"> (ред. 16.02.2018 № 46-па) - местный бюджет 904,6 т.р.: 2018 - 340,6; 2019 - 282,0; 2020 - 282,0; ОБ: 2018 - 60,0; 2019 - 60,0; 2020 - 60,0.</t>
    </r>
  </si>
  <si>
    <r>
      <rPr>
        <b/>
        <sz val="10"/>
        <rFont val="Times New Roman"/>
        <family val="1"/>
      </rPr>
      <t>"Комплексные меры по поддержке развития коренных малочисленных народов Севера в МО "Северо-Эвенский городской округ" на 2018-2020 годы"от 01.11.2017 № 459-па</t>
    </r>
    <r>
      <rPr>
        <sz val="10"/>
        <rFont val="Times New Roman"/>
        <family val="1"/>
      </rPr>
      <t xml:space="preserve"> (ред. 16.02.2018 № 47-па) - местный бюджет 1764,8 т.р.: 2018 - 665,0; 2019 - 775,66; 2020 - 384,9; ОБ - 175834,3 т.р.: 2018 - 31578,1; 2019 - 12678,1; 2020 - 131578,1.</t>
    </r>
  </si>
  <si>
    <r>
      <t>МП "</t>
    </r>
    <r>
      <rPr>
        <b/>
        <sz val="10"/>
        <rFont val="Times New Roman"/>
        <family val="1"/>
      </rPr>
      <t>Развитие культуры</t>
    </r>
    <r>
      <rPr>
        <sz val="10"/>
        <rFont val="Times New Roman"/>
        <family val="1"/>
      </rPr>
      <t xml:space="preserve"> Северо-Эвен</t>
    </r>
    <r>
      <rPr>
        <b/>
        <sz val="10"/>
        <rFont val="Times New Roman"/>
        <family val="1"/>
      </rPr>
      <t>ского городского округа" на 2018-2020 годы</t>
    </r>
    <r>
      <rPr>
        <sz val="10"/>
        <rFont val="Times New Roman"/>
        <family val="1"/>
      </rPr>
      <t xml:space="preserve">" от  </t>
    </r>
    <r>
      <rPr>
        <b/>
        <sz val="10"/>
        <rFont val="Times New Roman"/>
        <family val="1"/>
      </rPr>
      <t>02.11.2017 № 462- па</t>
    </r>
    <r>
      <rPr>
        <sz val="10"/>
        <rFont val="Times New Roman"/>
        <family val="1"/>
      </rPr>
      <t xml:space="preserve"> (ред. 23.03.2018 № 100-па) - местный бюджет</t>
    </r>
  </si>
  <si>
    <r>
      <t>МП "</t>
    </r>
    <r>
      <rPr>
        <b/>
        <sz val="10"/>
        <rFont val="Times New Roman"/>
        <family val="1"/>
      </rPr>
      <t>Дополнительные меры социальной поддержки</t>
    </r>
    <r>
      <rPr>
        <sz val="10"/>
        <rFont val="Times New Roman"/>
        <family val="1"/>
      </rPr>
      <t xml:space="preserve"> отдельным категориям граждан в Северо-Эвенском городском округе" на </t>
    </r>
    <r>
      <rPr>
        <b/>
        <sz val="10"/>
        <rFont val="Times New Roman"/>
        <family val="1"/>
      </rPr>
      <t>2018-2020 годы</t>
    </r>
    <r>
      <rPr>
        <sz val="10"/>
        <rFont val="Times New Roman"/>
        <family val="1"/>
      </rPr>
      <t xml:space="preserve">" от </t>
    </r>
    <r>
      <rPr>
        <b/>
        <sz val="10"/>
        <rFont val="Times New Roman"/>
        <family val="1"/>
      </rPr>
      <t>02.11.2017 № 463-па</t>
    </r>
    <r>
      <rPr>
        <sz val="10"/>
        <rFont val="Times New Roman"/>
        <family val="1"/>
      </rPr>
      <t xml:space="preserve"> (ред. 14.02.2018 № 41-па, 29.03.2018 № 119-па) - местный бюджет</t>
    </r>
  </si>
  <si>
    <r>
      <t xml:space="preserve">МП "Дом для молодой семьи в Северо-Эвенском городском округе" на 2018-2020 годы" от 08.11.2017 № 466-па </t>
    </r>
    <r>
      <rPr>
        <sz val="10"/>
        <rFont val="Times New Roman"/>
        <family val="1"/>
      </rPr>
      <t xml:space="preserve">- местный бюджет </t>
    </r>
  </si>
  <si>
    <r>
      <t>МП "Развитие физической культуры, спорта в Северо-Эвенском городском округе на 2018-2020 годы" от 08.11.2017 № 467-па</t>
    </r>
    <r>
      <rPr>
        <sz val="10"/>
        <rFont val="Times New Roman"/>
        <family val="1"/>
      </rPr>
      <t xml:space="preserve"> (ред. 28.03.2018 № 114-па) - местный бюджет</t>
    </r>
  </si>
  <si>
    <r>
      <t xml:space="preserve">МП "Молодежь Северо-Эвенского городского округа" на 2018-2020 годы" пост. от 09.11.2017 № 468-па </t>
    </r>
    <r>
      <rPr>
        <sz val="10"/>
        <rFont val="Times New Roman"/>
        <family val="1"/>
      </rPr>
      <t xml:space="preserve">(ред. 28.03.2018 № 115-па) - местный бюджет </t>
    </r>
  </si>
  <si>
    <r>
      <t>"</t>
    </r>
    <r>
      <rPr>
        <b/>
        <sz val="10"/>
        <rFont val="Times New Roman"/>
        <family val="1"/>
      </rPr>
      <t>Развитие оленеводства</t>
    </r>
    <r>
      <rPr>
        <sz val="10"/>
        <rFont val="Times New Roman"/>
        <family val="1"/>
      </rPr>
      <t xml:space="preserve"> в Северо-Эвенском городском округе на </t>
    </r>
    <r>
      <rPr>
        <b/>
        <sz val="10"/>
        <rFont val="Times New Roman"/>
        <family val="1"/>
      </rPr>
      <t>2018-2020 годы</t>
    </r>
    <r>
      <rPr>
        <sz val="10"/>
        <rFont val="Times New Roman"/>
        <family val="1"/>
      </rPr>
      <t>" от</t>
    </r>
    <r>
      <rPr>
        <b/>
        <sz val="10"/>
        <rFont val="Times New Roman"/>
        <family val="1"/>
      </rPr>
      <t xml:space="preserve"> 10.11.2017 № 472-па </t>
    </r>
    <r>
      <rPr>
        <sz val="10"/>
        <rFont val="Times New Roman"/>
        <family val="1"/>
      </rPr>
      <t>местный бюджет</t>
    </r>
  </si>
  <si>
    <r>
      <t>"</t>
    </r>
    <r>
      <rPr>
        <b/>
        <sz val="10"/>
        <rFont val="Times New Roman"/>
        <family val="1"/>
      </rPr>
      <t>Комплексное развитие коммунальной инфраструктуры</t>
    </r>
    <r>
      <rPr>
        <sz val="10"/>
        <rFont val="Times New Roman"/>
        <family val="1"/>
      </rPr>
      <t xml:space="preserve"> Северо-Эвенского городского округа на </t>
    </r>
    <r>
      <rPr>
        <b/>
        <sz val="10"/>
        <rFont val="Times New Roman"/>
        <family val="1"/>
      </rPr>
      <t>2018-2020 годы</t>
    </r>
    <r>
      <rPr>
        <sz val="10"/>
        <rFont val="Times New Roman"/>
        <family val="1"/>
      </rPr>
      <t>" от</t>
    </r>
    <r>
      <rPr>
        <b/>
        <sz val="10"/>
        <rFont val="Times New Roman"/>
        <family val="1"/>
      </rPr>
      <t xml:space="preserve"> 17.11.2017 № 480-па</t>
    </r>
    <r>
      <rPr>
        <sz val="10"/>
        <rFont val="Times New Roman"/>
        <family val="1"/>
      </rPr>
      <t xml:space="preserve"> - местный бюджет 1450,0 т.р.: 2018 - 1150,0; 2019 - 150,0; 2020 - 150,0; Областной бюджет 102522,4 т.р.: 2018 - 46786,4; 2019 - 28874,9; 2020 - 30861,1.</t>
    </r>
  </si>
  <si>
    <r>
      <t>"</t>
    </r>
    <r>
      <rPr>
        <b/>
        <sz val="10"/>
        <rFont val="Times New Roman"/>
        <family val="1"/>
      </rPr>
      <t>Формирование современной городской среды</t>
    </r>
    <r>
      <rPr>
        <sz val="10"/>
        <rFont val="Times New Roman"/>
        <family val="1"/>
      </rPr>
      <t xml:space="preserve"> на территории МО Северо-Эвенский городской округ на </t>
    </r>
    <r>
      <rPr>
        <b/>
        <sz val="10"/>
        <rFont val="Times New Roman"/>
        <family val="1"/>
      </rPr>
      <t>2018-2020  годы</t>
    </r>
    <r>
      <rPr>
        <sz val="10"/>
        <rFont val="Times New Roman"/>
        <family val="1"/>
      </rPr>
      <t>" от</t>
    </r>
    <r>
      <rPr>
        <b/>
        <sz val="10"/>
        <rFont val="Times New Roman"/>
        <family val="1"/>
      </rPr>
      <t xml:space="preserve"> 21.12.2017 № 519-па</t>
    </r>
    <r>
      <rPr>
        <sz val="10"/>
        <rFont val="Times New Roman"/>
        <family val="1"/>
      </rPr>
      <t>: ежегодно - МБ 50,0; ОБ - 47,9; ФБ - 484,7.</t>
    </r>
  </si>
  <si>
    <r>
      <rPr>
        <b/>
        <sz val="10"/>
        <rFont val="Times New Roman"/>
        <family val="1"/>
      </rPr>
      <t>"Оснащение подразделений, занимающихся предупреждением и ликвидацией ЧС на территории Северо-Эвенского городского округа на 2018-2020 годы" от 29.12.2017 535-па</t>
    </r>
    <r>
      <rPr>
        <sz val="10"/>
        <rFont val="Times New Roman"/>
        <family val="1"/>
      </rPr>
      <t xml:space="preserve"> - местный бюджет</t>
    </r>
  </si>
  <si>
    <t>дотация МСП</t>
  </si>
  <si>
    <t xml:space="preserve">Обобщенные итоги реализации муниципальных Программ муниципального образования "Северо-Эвенский городской округ"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</si>
</sst>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00"/>
    <numFmt numFmtId="174" formatCode="0.000"/>
    <numFmt numFmtId="175" formatCode="0.0000"/>
    <numFmt numFmtId="176" formatCode="0.00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ahoma"/>
      <family val="2"/>
    </font>
    <font>
      <sz val="10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62"/>
      <name val="Times New Roman"/>
      <family val="1"/>
    </font>
    <font>
      <sz val="9"/>
      <name val="Times New Roman"/>
      <family val="1"/>
    </font>
    <font>
      <b/>
      <i/>
      <u val="single"/>
      <sz val="10"/>
      <name val="Times New Roman"/>
      <family val="1"/>
    </font>
    <font>
      <b/>
      <sz val="9"/>
      <color indexed="60"/>
      <name val="Times New Roman"/>
      <family val="1"/>
    </font>
    <font>
      <b/>
      <sz val="9"/>
      <color indexed="8"/>
      <name val="Calibri"/>
      <family val="2"/>
    </font>
    <font>
      <sz val="9"/>
      <color indexed="60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Fill="1">
      <alignment/>
      <protection/>
    </xf>
    <xf numFmtId="0" fontId="19" fillId="0" borderId="0" xfId="33" applyFont="1" applyAlignment="1">
      <alignment horizontal="center" vertical="center"/>
      <protection/>
    </xf>
    <xf numFmtId="0" fontId="21" fillId="0" borderId="0" xfId="33" applyFont="1" applyFill="1">
      <alignment/>
      <protection/>
    </xf>
    <xf numFmtId="14" fontId="21" fillId="0" borderId="0" xfId="33" applyNumberFormat="1" applyFont="1" applyFill="1">
      <alignment/>
      <protection/>
    </xf>
    <xf numFmtId="0" fontId="21" fillId="0" borderId="0" xfId="33" applyFont="1" applyFill="1" applyBorder="1" applyAlignment="1">
      <alignment vertical="center" wrapText="1"/>
      <protection/>
    </xf>
    <xf numFmtId="0" fontId="1" fillId="0" borderId="10" xfId="33" applyBorder="1" applyAlignment="1">
      <alignment horizontal="center" vertical="center"/>
      <protection/>
    </xf>
    <xf numFmtId="172" fontId="9" fillId="16" borderId="11" xfId="33" applyNumberFormat="1" applyFont="1" applyFill="1" applyBorder="1" applyAlignment="1">
      <alignment horizontal="center" vertical="center"/>
      <protection/>
    </xf>
    <xf numFmtId="172" fontId="9" fillId="16" borderId="12" xfId="33" applyNumberFormat="1" applyFont="1" applyFill="1" applyBorder="1" applyAlignment="1">
      <alignment horizontal="center" vertical="center"/>
      <protection/>
    </xf>
    <xf numFmtId="0" fontId="25" fillId="0" borderId="13" xfId="33" applyFont="1" applyFill="1" applyBorder="1" applyAlignment="1">
      <alignment horizontal="center" vertical="center" wrapText="1"/>
      <protection/>
    </xf>
    <xf numFmtId="0" fontId="9" fillId="16" borderId="10" xfId="33" applyFont="1" applyFill="1" applyBorder="1" applyAlignment="1">
      <alignment horizontal="left" vertical="center" wrapText="1"/>
      <protection/>
    </xf>
    <xf numFmtId="172" fontId="28" fillId="0" borderId="14" xfId="33" applyNumberFormat="1" applyFont="1" applyFill="1" applyBorder="1" applyAlignment="1">
      <alignment horizontal="center" vertical="center" wrapText="1"/>
      <protection/>
    </xf>
    <xf numFmtId="172" fontId="28" fillId="0" borderId="15" xfId="33" applyNumberFormat="1" applyFont="1" applyFill="1" applyBorder="1" applyAlignment="1">
      <alignment horizontal="center" vertical="center" wrapText="1"/>
      <protection/>
    </xf>
    <xf numFmtId="0" fontId="1" fillId="16" borderId="16" xfId="33" applyFont="1" applyFill="1" applyBorder="1" applyAlignment="1">
      <alignment horizontal="left" vertical="center"/>
      <protection/>
    </xf>
    <xf numFmtId="172" fontId="9" fillId="16" borderId="17" xfId="33" applyNumberFormat="1" applyFont="1" applyFill="1" applyBorder="1" applyAlignment="1">
      <alignment horizontal="center" vertical="center"/>
      <protection/>
    </xf>
    <xf numFmtId="172" fontId="9" fillId="16" borderId="18" xfId="33" applyNumberFormat="1" applyFont="1" applyFill="1" applyBorder="1" applyAlignment="1">
      <alignment horizontal="center" vertical="center"/>
      <protection/>
    </xf>
    <xf numFmtId="1" fontId="9" fillId="16" borderId="18" xfId="33" applyNumberFormat="1" applyFont="1" applyFill="1" applyBorder="1" applyAlignment="1">
      <alignment horizontal="center" vertical="center"/>
      <protection/>
    </xf>
    <xf numFmtId="0" fontId="28" fillId="0" borderId="18" xfId="33" applyFont="1" applyFill="1" applyBorder="1" applyAlignment="1">
      <alignment horizontal="center" vertical="center" wrapText="1"/>
      <protection/>
    </xf>
    <xf numFmtId="172" fontId="28" fillId="0" borderId="19" xfId="33" applyNumberFormat="1" applyFont="1" applyFill="1" applyBorder="1" applyAlignment="1">
      <alignment horizontal="center" vertical="center" wrapText="1"/>
      <protection/>
    </xf>
    <xf numFmtId="172" fontId="9" fillId="16" borderId="20" xfId="33" applyNumberFormat="1" applyFont="1" applyFill="1" applyBorder="1" applyAlignment="1">
      <alignment horizontal="center" vertical="center"/>
      <protection/>
    </xf>
    <xf numFmtId="0" fontId="1" fillId="16" borderId="20" xfId="33" applyFill="1" applyBorder="1">
      <alignment/>
      <protection/>
    </xf>
    <xf numFmtId="1" fontId="9" fillId="16" borderId="11" xfId="33" applyNumberFormat="1" applyFont="1" applyFill="1" applyBorder="1" applyAlignment="1">
      <alignment horizontal="center" vertical="center"/>
      <protection/>
    </xf>
    <xf numFmtId="0" fontId="1" fillId="0" borderId="0" xfId="33" applyAlignment="1">
      <alignment horizontal="center" vertical="center"/>
      <protection/>
    </xf>
    <xf numFmtId="0" fontId="27" fillId="0" borderId="12" xfId="33" applyFont="1" applyBorder="1" applyAlignment="1">
      <alignment horizontal="center" vertical="center" wrapText="1"/>
      <protection/>
    </xf>
    <xf numFmtId="172" fontId="28" fillId="0" borderId="10" xfId="33" applyNumberFormat="1" applyFont="1" applyFill="1" applyBorder="1" applyAlignment="1">
      <alignment horizontal="center" vertical="center" wrapText="1"/>
      <protection/>
    </xf>
    <xf numFmtId="172" fontId="28" fillId="0" borderId="12" xfId="33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vertical="center" wrapText="1"/>
    </xf>
    <xf numFmtId="172" fontId="28" fillId="0" borderId="18" xfId="33" applyNumberFormat="1" applyFont="1" applyFill="1" applyBorder="1" applyAlignment="1">
      <alignment horizontal="center" vertical="center" wrapText="1"/>
      <protection/>
    </xf>
    <xf numFmtId="172" fontId="28" fillId="0" borderId="21" xfId="33" applyNumberFormat="1" applyFont="1" applyFill="1" applyBorder="1" applyAlignment="1">
      <alignment horizontal="center" vertical="center" wrapText="1"/>
      <protection/>
    </xf>
    <xf numFmtId="0" fontId="27" fillId="0" borderId="10" xfId="33" applyFont="1" applyFill="1" applyBorder="1" applyAlignment="1">
      <alignment horizontal="center" vertical="center" wrapText="1"/>
      <protection/>
    </xf>
    <xf numFmtId="0" fontId="27" fillId="0" borderId="12" xfId="33" applyFont="1" applyFill="1" applyBorder="1" applyAlignment="1">
      <alignment horizontal="justify" vertical="center" wrapText="1"/>
      <protection/>
    </xf>
    <xf numFmtId="0" fontId="1" fillId="0" borderId="10" xfId="33" applyBorder="1" applyAlignment="1">
      <alignment/>
      <protection/>
    </xf>
    <xf numFmtId="0" fontId="28" fillId="0" borderId="10" xfId="33" applyFont="1" applyFill="1" applyBorder="1" applyAlignment="1">
      <alignment horizontal="center" vertical="center" wrapText="1"/>
      <protection/>
    </xf>
    <xf numFmtId="172" fontId="28" fillId="0" borderId="11" xfId="33" applyNumberFormat="1" applyFont="1" applyFill="1" applyBorder="1" applyAlignment="1">
      <alignment horizontal="center" vertical="center" wrapText="1"/>
      <protection/>
    </xf>
    <xf numFmtId="0" fontId="28" fillId="0" borderId="12" xfId="33" applyFont="1" applyFill="1" applyBorder="1" applyAlignment="1">
      <alignment horizontal="center" vertical="center" wrapText="1"/>
      <protection/>
    </xf>
    <xf numFmtId="172" fontId="27" fillId="0" borderId="10" xfId="33" applyNumberFormat="1" applyFont="1" applyFill="1" applyBorder="1" applyAlignment="1">
      <alignment horizontal="center" vertical="center" wrapText="1"/>
      <protection/>
    </xf>
    <xf numFmtId="172" fontId="27" fillId="0" borderId="12" xfId="33" applyNumberFormat="1" applyFont="1" applyFill="1" applyBorder="1" applyAlignment="1">
      <alignment horizontal="center" vertical="center" wrapText="1"/>
      <protection/>
    </xf>
    <xf numFmtId="0" fontId="28" fillId="0" borderId="21" xfId="33" applyFont="1" applyFill="1" applyBorder="1" applyAlignment="1">
      <alignment horizontal="center" vertical="center" wrapText="1"/>
      <protection/>
    </xf>
    <xf numFmtId="172" fontId="28" fillId="0" borderId="22" xfId="33" applyNumberFormat="1" applyFont="1" applyFill="1" applyBorder="1" applyAlignment="1">
      <alignment horizontal="center" vertical="center" wrapText="1"/>
      <protection/>
    </xf>
    <xf numFmtId="0" fontId="28" fillId="0" borderId="15" xfId="33" applyFont="1" applyFill="1" applyBorder="1" applyAlignment="1">
      <alignment horizontal="center" vertical="center" wrapText="1"/>
      <protection/>
    </xf>
    <xf numFmtId="0" fontId="27" fillId="0" borderId="10" xfId="33" applyFont="1" applyFill="1" applyBorder="1" applyAlignment="1">
      <alignment horizontal="justify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172" fontId="28" fillId="0" borderId="23" xfId="33" applyNumberFormat="1" applyFont="1" applyFill="1" applyBorder="1" applyAlignment="1">
      <alignment horizontal="center" vertical="center" wrapText="1"/>
      <protection/>
    </xf>
    <xf numFmtId="172" fontId="28" fillId="0" borderId="13" xfId="33" applyNumberFormat="1" applyFont="1" applyFill="1" applyBorder="1" applyAlignment="1">
      <alignment horizontal="center" vertical="center" wrapText="1"/>
      <protection/>
    </xf>
    <xf numFmtId="0" fontId="28" fillId="0" borderId="13" xfId="33" applyFont="1" applyFill="1" applyBorder="1" applyAlignment="1">
      <alignment horizontal="center" vertical="center" wrapText="1"/>
      <protection/>
    </xf>
    <xf numFmtId="0" fontId="1" fillId="0" borderId="16" xfId="33" applyFill="1" applyBorder="1" applyAlignment="1">
      <alignment horizontal="center"/>
      <protection/>
    </xf>
    <xf numFmtId="172" fontId="28" fillId="17" borderId="12" xfId="33" applyNumberFormat="1" applyFont="1" applyFill="1" applyBorder="1" applyAlignment="1">
      <alignment horizontal="center" vertical="center" wrapText="1"/>
      <protection/>
    </xf>
    <xf numFmtId="0" fontId="22" fillId="0" borderId="16" xfId="0" applyFont="1" applyFill="1" applyBorder="1" applyAlignment="1">
      <alignment wrapText="1"/>
    </xf>
    <xf numFmtId="172" fontId="20" fillId="0" borderId="16" xfId="33" applyNumberFormat="1" applyFont="1" applyFill="1" applyBorder="1" applyAlignment="1">
      <alignment horizontal="center" vertical="center" wrapText="1"/>
      <protection/>
    </xf>
    <xf numFmtId="0" fontId="20" fillId="0" borderId="16" xfId="33" applyFont="1" applyFill="1" applyBorder="1" applyAlignment="1">
      <alignment horizontal="center" vertical="center" wrapText="1"/>
      <protection/>
    </xf>
    <xf numFmtId="0" fontId="20" fillId="0" borderId="16" xfId="33" applyFont="1" applyFill="1" applyBorder="1" applyAlignment="1">
      <alignment wrapText="1"/>
      <protection/>
    </xf>
    <xf numFmtId="0" fontId="25" fillId="0" borderId="10" xfId="33" applyFont="1" applyFill="1" applyBorder="1" applyAlignment="1">
      <alignment horizontal="center" vertical="center" wrapText="1"/>
      <protection/>
    </xf>
    <xf numFmtId="172" fontId="27" fillId="0" borderId="13" xfId="33" applyNumberFormat="1" applyFont="1" applyFill="1" applyBorder="1" applyAlignment="1">
      <alignment horizontal="center" vertical="center" wrapText="1"/>
      <protection/>
    </xf>
    <xf numFmtId="0" fontId="1" fillId="16" borderId="16" xfId="33" applyFill="1" applyBorder="1" applyAlignment="1">
      <alignment/>
      <protection/>
    </xf>
    <xf numFmtId="172" fontId="20" fillId="0" borderId="10" xfId="33" applyNumberFormat="1" applyFont="1" applyFill="1" applyBorder="1" applyAlignment="1">
      <alignment horizontal="center" vertical="center" wrapText="1"/>
      <protection/>
    </xf>
    <xf numFmtId="172" fontId="28" fillId="0" borderId="17" xfId="33" applyNumberFormat="1" applyFont="1" applyFill="1" applyBorder="1" applyAlignment="1">
      <alignment horizontal="center" vertical="center" wrapText="1"/>
      <protection/>
    </xf>
    <xf numFmtId="172" fontId="28" fillId="0" borderId="24" xfId="33" applyNumberFormat="1" applyFont="1" applyFill="1" applyBorder="1" applyAlignment="1">
      <alignment horizontal="center" vertical="center" wrapText="1"/>
      <protection/>
    </xf>
    <xf numFmtId="172" fontId="20" fillId="0" borderId="11" xfId="33" applyNumberFormat="1" applyFont="1" applyFill="1" applyBorder="1" applyAlignment="1">
      <alignment horizontal="center" vertical="center" wrapText="1"/>
      <protection/>
    </xf>
    <xf numFmtId="172" fontId="20" fillId="0" borderId="14" xfId="33" applyNumberFormat="1" applyFont="1" applyFill="1" applyBorder="1" applyAlignment="1">
      <alignment horizontal="center" vertical="center" wrapText="1"/>
      <protection/>
    </xf>
    <xf numFmtId="172" fontId="20" fillId="0" borderId="13" xfId="33" applyNumberFormat="1" applyFont="1" applyFill="1" applyBorder="1" applyAlignment="1">
      <alignment horizontal="center" vertical="center" wrapText="1"/>
      <protection/>
    </xf>
    <xf numFmtId="0" fontId="19" fillId="5" borderId="12" xfId="33" applyFont="1" applyFill="1" applyBorder="1" applyAlignment="1">
      <alignment horizontal="justify" vertical="top" wrapText="1"/>
      <protection/>
    </xf>
    <xf numFmtId="0" fontId="27" fillId="0" borderId="10" xfId="33" applyFont="1" applyFill="1" applyBorder="1" applyAlignment="1">
      <alignment horizontal="center" vertical="top" wrapText="1"/>
      <protection/>
    </xf>
    <xf numFmtId="0" fontId="27" fillId="0" borderId="12" xfId="33" applyFont="1" applyFill="1" applyBorder="1" applyAlignment="1">
      <alignment horizontal="justify" vertical="top" wrapText="1"/>
      <protection/>
    </xf>
    <xf numFmtId="0" fontId="27" fillId="5" borderId="12" xfId="33" applyFont="1" applyFill="1" applyBorder="1" applyAlignment="1">
      <alignment horizontal="justify" vertical="top" wrapText="1"/>
      <protection/>
    </xf>
    <xf numFmtId="0" fontId="27" fillId="0" borderId="13" xfId="33" applyFont="1" applyFill="1" applyBorder="1" applyAlignment="1">
      <alignment horizontal="justify" vertical="center" wrapText="1"/>
      <protection/>
    </xf>
    <xf numFmtId="0" fontId="27" fillId="0" borderId="21" xfId="33" applyFont="1" applyFill="1" applyBorder="1" applyAlignment="1">
      <alignment horizontal="justify" vertical="top" wrapText="1"/>
      <protection/>
    </xf>
    <xf numFmtId="0" fontId="24" fillId="0" borderId="10" xfId="0" applyFont="1" applyFill="1" applyBorder="1" applyAlignment="1">
      <alignment horizontal="justify" vertical="center" wrapText="1"/>
    </xf>
    <xf numFmtId="0" fontId="24" fillId="0" borderId="13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justify" vertical="top" wrapText="1"/>
    </xf>
    <xf numFmtId="0" fontId="22" fillId="0" borderId="16" xfId="0" applyFont="1" applyFill="1" applyBorder="1" applyAlignment="1">
      <alignment horizontal="justify" vertical="center" wrapText="1"/>
    </xf>
    <xf numFmtId="0" fontId="22" fillId="0" borderId="25" xfId="0" applyFont="1" applyFill="1" applyBorder="1" applyAlignment="1">
      <alignment horizontal="justify" vertical="center" wrapText="1"/>
    </xf>
    <xf numFmtId="0" fontId="22" fillId="0" borderId="10" xfId="33" applyFont="1" applyFill="1" applyBorder="1" applyAlignment="1">
      <alignment horizontal="justify" vertical="center" wrapText="1"/>
      <protection/>
    </xf>
    <xf numFmtId="0" fontId="24" fillId="0" borderId="13" xfId="0" applyFont="1" applyFill="1" applyBorder="1" applyAlignment="1">
      <alignment horizontal="justify" vertical="top" wrapText="1"/>
    </xf>
    <xf numFmtId="0" fontId="33" fillId="0" borderId="10" xfId="33" applyFont="1" applyFill="1" applyBorder="1" applyAlignment="1">
      <alignment horizontal="center" vertical="center" wrapText="1"/>
      <protection/>
    </xf>
    <xf numFmtId="0" fontId="26" fillId="0" borderId="10" xfId="33" applyFont="1" applyFill="1" applyBorder="1" applyAlignment="1">
      <alignment horizontal="center" vertical="center" wrapText="1"/>
      <protection/>
    </xf>
    <xf numFmtId="1" fontId="28" fillId="0" borderId="10" xfId="33" applyNumberFormat="1" applyFont="1" applyFill="1" applyBorder="1" applyAlignment="1">
      <alignment horizontal="center" vertical="center" wrapText="1"/>
      <protection/>
    </xf>
    <xf numFmtId="0" fontId="27" fillId="0" borderId="10" xfId="33" applyFont="1" applyFill="1" applyBorder="1" applyAlignment="1">
      <alignment horizontal="justify" vertical="top" wrapText="1"/>
      <protection/>
    </xf>
    <xf numFmtId="0" fontId="22" fillId="0" borderId="13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30" fillId="5" borderId="12" xfId="33" applyFont="1" applyFill="1" applyBorder="1" applyAlignment="1">
      <alignment horizontal="justify" vertical="top" wrapText="1"/>
      <protection/>
    </xf>
    <xf numFmtId="172" fontId="33" fillId="0" borderId="10" xfId="33" applyNumberFormat="1" applyFont="1" applyFill="1" applyBorder="1" applyAlignment="1">
      <alignment horizontal="center" vertical="center" wrapText="1"/>
      <protection/>
    </xf>
    <xf numFmtId="0" fontId="33" fillId="0" borderId="13" xfId="33" applyFont="1" applyFill="1" applyBorder="1" applyAlignment="1">
      <alignment horizontal="center" vertical="center" wrapText="1"/>
      <protection/>
    </xf>
    <xf numFmtId="174" fontId="28" fillId="0" borderId="10" xfId="33" applyNumberFormat="1" applyFont="1" applyFill="1" applyBorder="1" applyAlignment="1">
      <alignment horizontal="center" vertical="center" wrapText="1"/>
      <protection/>
    </xf>
    <xf numFmtId="0" fontId="27" fillId="0" borderId="12" xfId="33" applyFont="1" applyFill="1" applyBorder="1" applyAlignment="1">
      <alignment horizontal="left" vertical="top" wrapText="1"/>
      <protection/>
    </xf>
    <xf numFmtId="0" fontId="30" fillId="0" borderId="12" xfId="0" applyFont="1" applyFill="1" applyBorder="1" applyAlignment="1">
      <alignment horizontal="justify" vertical="top" wrapText="1"/>
    </xf>
    <xf numFmtId="172" fontId="35" fillId="0" borderId="11" xfId="33" applyNumberFormat="1" applyFont="1" applyFill="1" applyBorder="1" applyAlignment="1">
      <alignment horizontal="center" vertical="center" wrapText="1"/>
      <protection/>
    </xf>
    <xf numFmtId="172" fontId="36" fillId="0" borderId="11" xfId="33" applyNumberFormat="1" applyFont="1" applyFill="1" applyBorder="1" applyAlignment="1">
      <alignment horizontal="center" vertical="center" wrapText="1"/>
      <protection/>
    </xf>
    <xf numFmtId="0" fontId="30" fillId="0" borderId="12" xfId="33" applyFont="1" applyFill="1" applyBorder="1" applyAlignment="1">
      <alignment horizontal="justify" vertical="top" wrapText="1"/>
      <protection/>
    </xf>
    <xf numFmtId="172" fontId="33" fillId="0" borderId="13" xfId="33" applyNumberFormat="1" applyFont="1" applyFill="1" applyBorder="1" applyAlignment="1">
      <alignment horizontal="center" vertical="center" wrapText="1"/>
      <protection/>
    </xf>
    <xf numFmtId="172" fontId="33" fillId="0" borderId="21" xfId="33" applyNumberFormat="1" applyFont="1" applyFill="1" applyBorder="1" applyAlignment="1">
      <alignment horizontal="center" vertical="center" wrapText="1"/>
      <protection/>
    </xf>
    <xf numFmtId="172" fontId="33" fillId="0" borderId="11" xfId="33" applyNumberFormat="1" applyFont="1" applyFill="1" applyBorder="1" applyAlignment="1">
      <alignment horizontal="center" vertical="center" wrapText="1"/>
      <protection/>
    </xf>
    <xf numFmtId="172" fontId="35" fillId="0" borderId="12" xfId="33" applyNumberFormat="1" applyFont="1" applyFill="1" applyBorder="1" applyAlignment="1">
      <alignment horizontal="center" vertical="center" wrapText="1"/>
      <protection/>
    </xf>
    <xf numFmtId="172" fontId="9" fillId="17" borderId="12" xfId="33" applyNumberFormat="1" applyFont="1" applyFill="1" applyBorder="1" applyAlignment="1">
      <alignment horizontal="center" vertical="center" wrapText="1"/>
      <protection/>
    </xf>
    <xf numFmtId="174" fontId="33" fillId="16" borderId="11" xfId="33" applyNumberFormat="1" applyFont="1" applyFill="1" applyBorder="1" applyAlignment="1">
      <alignment horizontal="center" vertical="center"/>
      <protection/>
    </xf>
    <xf numFmtId="172" fontId="33" fillId="17" borderId="13" xfId="33" applyNumberFormat="1" applyFont="1" applyFill="1" applyBorder="1" applyAlignment="1">
      <alignment horizontal="center" vertical="center" wrapText="1"/>
      <protection/>
    </xf>
    <xf numFmtId="172" fontId="26" fillId="0" borderId="18" xfId="33" applyNumberFormat="1" applyFont="1" applyFill="1" applyBorder="1" applyAlignment="1">
      <alignment horizontal="center" vertical="center" wrapText="1"/>
      <protection/>
    </xf>
    <xf numFmtId="172" fontId="28" fillId="0" borderId="26" xfId="33" applyNumberFormat="1" applyFont="1" applyFill="1" applyBorder="1" applyAlignment="1">
      <alignment horizontal="center" vertical="center" wrapText="1"/>
      <protection/>
    </xf>
    <xf numFmtId="0" fontId="28" fillId="0" borderId="11" xfId="33" applyFont="1" applyFill="1" applyBorder="1" applyAlignment="1">
      <alignment horizontal="center" vertical="center" wrapText="1"/>
      <protection/>
    </xf>
    <xf numFmtId="172" fontId="28" fillId="0" borderId="16" xfId="33" applyNumberFormat="1" applyFont="1" applyFill="1" applyBorder="1" applyAlignment="1">
      <alignment horizontal="center" vertical="center" wrapText="1"/>
      <protection/>
    </xf>
    <xf numFmtId="0" fontId="26" fillId="0" borderId="16" xfId="0" applyFont="1" applyFill="1" applyBorder="1" applyAlignment="1">
      <alignment horizontal="center" vertical="center"/>
    </xf>
    <xf numFmtId="0" fontId="28" fillId="0" borderId="16" xfId="33" applyFont="1" applyFill="1" applyBorder="1" applyAlignment="1">
      <alignment horizontal="center" vertical="center" wrapText="1"/>
      <protection/>
    </xf>
    <xf numFmtId="0" fontId="22" fillId="0" borderId="13" xfId="33" applyFont="1" applyFill="1" applyBorder="1" applyAlignment="1">
      <alignment horizontal="justify" vertical="center" wrapText="1"/>
      <protection/>
    </xf>
    <xf numFmtId="172" fontId="33" fillId="0" borderId="14" xfId="33" applyNumberFormat="1" applyFont="1" applyFill="1" applyBorder="1" applyAlignment="1">
      <alignment horizontal="center" vertical="center" wrapText="1"/>
      <protection/>
    </xf>
    <xf numFmtId="172" fontId="36" fillId="0" borderId="14" xfId="33" applyNumberFormat="1" applyFont="1" applyFill="1" applyBorder="1" applyAlignment="1">
      <alignment horizontal="center" vertical="center" wrapText="1"/>
      <protection/>
    </xf>
    <xf numFmtId="0" fontId="27" fillId="0" borderId="13" xfId="33" applyFont="1" applyFill="1" applyBorder="1" applyAlignment="1">
      <alignment horizontal="center" vertical="top" wrapText="1"/>
      <protection/>
    </xf>
    <xf numFmtId="0" fontId="1" fillId="0" borderId="10" xfId="33" applyFill="1" applyBorder="1" applyAlignment="1">
      <alignment horizontal="center"/>
      <protection/>
    </xf>
    <xf numFmtId="0" fontId="22" fillId="0" borderId="10" xfId="0" applyFont="1" applyFill="1" applyBorder="1" applyAlignment="1">
      <alignment wrapText="1"/>
    </xf>
    <xf numFmtId="0" fontId="20" fillId="0" borderId="10" xfId="33" applyFont="1" applyFill="1" applyBorder="1" applyAlignment="1">
      <alignment horizontal="center" vertical="center" wrapText="1"/>
      <protection/>
    </xf>
    <xf numFmtId="0" fontId="20" fillId="0" borderId="10" xfId="33" applyFont="1" applyFill="1" applyBorder="1" applyAlignment="1">
      <alignment wrapText="1"/>
      <protection/>
    </xf>
    <xf numFmtId="174" fontId="20" fillId="0" borderId="10" xfId="33" applyNumberFormat="1" applyFont="1" applyFill="1" applyBorder="1" applyAlignment="1">
      <alignment horizontal="center" vertical="center" wrapText="1"/>
      <protection/>
    </xf>
    <xf numFmtId="172" fontId="26" fillId="0" borderId="10" xfId="33" applyNumberFormat="1" applyFont="1" applyFill="1" applyBorder="1" applyAlignment="1">
      <alignment horizontal="center" vertical="center" wrapText="1"/>
      <protection/>
    </xf>
    <xf numFmtId="174" fontId="20" fillId="0" borderId="0" xfId="33" applyNumberFormat="1" applyFont="1" applyFill="1" applyBorder="1" applyAlignment="1">
      <alignment horizontal="center" vertical="center" wrapText="1"/>
      <protection/>
    </xf>
    <xf numFmtId="174" fontId="20" fillId="0" borderId="27" xfId="33" applyNumberFormat="1" applyFont="1" applyFill="1" applyBorder="1" applyAlignment="1">
      <alignment horizontal="center" vertical="center" wrapText="1"/>
      <protection/>
    </xf>
    <xf numFmtId="0" fontId="19" fillId="0" borderId="0" xfId="33" applyFont="1" applyFill="1" applyBorder="1" applyAlignment="1">
      <alignment vertical="center" wrapText="1"/>
      <protection/>
    </xf>
    <xf numFmtId="172" fontId="26" fillId="0" borderId="10" xfId="0" applyNumberFormat="1" applyFont="1" applyFill="1" applyBorder="1" applyAlignment="1">
      <alignment horizontal="center" vertical="center"/>
    </xf>
    <xf numFmtId="0" fontId="18" fillId="17" borderId="0" xfId="33" applyFont="1" applyFill="1" applyBorder="1" applyAlignment="1">
      <alignment horizontal="center" vertical="center" wrapText="1"/>
      <protection/>
    </xf>
    <xf numFmtId="0" fontId="18" fillId="17" borderId="26" xfId="33" applyFont="1" applyFill="1" applyBorder="1" applyAlignment="1">
      <alignment horizontal="center" vertical="center" wrapText="1"/>
      <protection/>
    </xf>
    <xf numFmtId="0" fontId="19" fillId="0" borderId="12" xfId="33" applyFont="1" applyBorder="1" applyAlignment="1">
      <alignment horizontal="center" vertical="center" wrapText="1"/>
      <protection/>
    </xf>
    <xf numFmtId="0" fontId="27" fillId="0" borderId="12" xfId="33" applyFont="1" applyBorder="1" applyAlignment="1">
      <alignment horizontal="center" vertical="center" wrapText="1"/>
      <protection/>
    </xf>
    <xf numFmtId="0" fontId="23" fillId="16" borderId="28" xfId="33" applyFont="1" applyFill="1" applyBorder="1" applyAlignment="1">
      <alignment horizontal="center" vertical="center" wrapText="1"/>
      <protection/>
    </xf>
    <xf numFmtId="0" fontId="23" fillId="16" borderId="14" xfId="33" applyFont="1" applyFill="1" applyBorder="1" applyAlignment="1">
      <alignment horizontal="center" vertical="center" wrapText="1"/>
      <protection/>
    </xf>
    <xf numFmtId="0" fontId="23" fillId="0" borderId="29" xfId="33" applyFont="1" applyFill="1" applyBorder="1" applyAlignment="1">
      <alignment horizontal="center" vertical="center"/>
      <protection/>
    </xf>
    <xf numFmtId="0" fontId="23" fillId="0" borderId="0" xfId="33" applyFont="1" applyFill="1" applyBorder="1" applyAlignment="1">
      <alignment horizontal="center" vertical="center"/>
      <protection/>
    </xf>
    <xf numFmtId="0" fontId="23" fillId="0" borderId="24" xfId="33" applyFont="1" applyFill="1" applyBorder="1" applyAlignment="1">
      <alignment horizontal="center" vertical="center"/>
      <protection/>
    </xf>
    <xf numFmtId="0" fontId="21" fillId="0" borderId="0" xfId="33" applyFont="1" applyFill="1" applyBorder="1" applyAlignment="1">
      <alignment horizontal="center" vertical="center" wrapText="1"/>
      <protection/>
    </xf>
    <xf numFmtId="0" fontId="27" fillId="0" borderId="12" xfId="33" applyFont="1" applyFill="1" applyBorder="1" applyAlignment="1">
      <alignment horizontal="center" vertical="center" wrapText="1"/>
      <protection/>
    </xf>
    <xf numFmtId="0" fontId="27" fillId="0" borderId="21" xfId="33" applyFont="1" applyBorder="1" applyAlignment="1">
      <alignment horizontal="center" vertical="center" wrapText="1"/>
      <protection/>
    </xf>
    <xf numFmtId="0" fontId="27" fillId="0" borderId="18" xfId="3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80" zoomScaleSheetLayoutView="80" zoomScalePageLayoutView="0" workbookViewId="0" topLeftCell="A1">
      <pane ySplit="4" topLeftCell="A14" activePane="bottomLeft" state="frozen"/>
      <selection pane="topLeft" activeCell="A1" sqref="A1"/>
      <selection pane="bottomLeft" activeCell="L35" sqref="L35"/>
    </sheetView>
  </sheetViews>
  <sheetFormatPr defaultColWidth="9.421875" defaultRowHeight="15" customHeight="1"/>
  <cols>
    <col min="1" max="1" width="4.140625" style="1" customWidth="1"/>
    <col min="2" max="2" width="40.421875" style="1" customWidth="1"/>
    <col min="3" max="4" width="10.7109375" style="1" customWidth="1"/>
    <col min="5" max="5" width="9.7109375" style="1" customWidth="1"/>
    <col min="6" max="6" width="7.8515625" style="1" customWidth="1"/>
    <col min="7" max="7" width="7.421875" style="1" customWidth="1"/>
    <col min="8" max="8" width="10.8515625" style="1" customWidth="1"/>
    <col min="9" max="9" width="10.421875" style="1" customWidth="1"/>
    <col min="10" max="10" width="7.57421875" style="1" customWidth="1"/>
    <col min="11" max="11" width="9.00390625" style="1" customWidth="1"/>
    <col min="12" max="12" width="44.421875" style="1" customWidth="1"/>
    <col min="13" max="13" width="23.00390625" style="1" customWidth="1"/>
    <col min="14" max="16384" width="9.421875" style="1" customWidth="1"/>
  </cols>
  <sheetData>
    <row r="1" spans="2:13" ht="19.5" customHeight="1">
      <c r="B1" s="118" t="s">
        <v>29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2:13" ht="16.5" customHeight="1">
      <c r="B2" s="119" t="s">
        <v>46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22.5" customHeight="1">
      <c r="A3" s="120" t="s">
        <v>9</v>
      </c>
      <c r="B3" s="120" t="s">
        <v>4</v>
      </c>
      <c r="C3" s="121" t="s">
        <v>49</v>
      </c>
      <c r="D3" s="121" t="s">
        <v>48</v>
      </c>
      <c r="E3" s="121" t="s">
        <v>40</v>
      </c>
      <c r="F3" s="121" t="s">
        <v>37</v>
      </c>
      <c r="G3" s="121" t="s">
        <v>36</v>
      </c>
      <c r="H3" s="121" t="s">
        <v>0</v>
      </c>
      <c r="I3" s="121"/>
      <c r="J3" s="121"/>
      <c r="K3" s="121" t="s">
        <v>28</v>
      </c>
      <c r="L3" s="121" t="s">
        <v>1</v>
      </c>
      <c r="M3" s="121" t="s">
        <v>30</v>
      </c>
    </row>
    <row r="4" spans="1:13" ht="67.5" customHeight="1">
      <c r="A4" s="120"/>
      <c r="B4" s="120"/>
      <c r="C4" s="121"/>
      <c r="D4" s="121"/>
      <c r="E4" s="121"/>
      <c r="F4" s="121"/>
      <c r="G4" s="121"/>
      <c r="H4" s="24" t="s">
        <v>2</v>
      </c>
      <c r="I4" s="24" t="s">
        <v>84</v>
      </c>
      <c r="J4" s="24" t="s">
        <v>5</v>
      </c>
      <c r="K4" s="121"/>
      <c r="L4" s="121"/>
      <c r="M4" s="121"/>
    </row>
    <row r="5" spans="1:13" ht="22.5" customHeight="1">
      <c r="A5" s="122" t="s">
        <v>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3"/>
    </row>
    <row r="6" spans="1:14" ht="78.75" customHeight="1">
      <c r="A6" s="10" t="s">
        <v>10</v>
      </c>
      <c r="B6" s="27" t="s">
        <v>61</v>
      </c>
      <c r="C6" s="36">
        <v>519.9</v>
      </c>
      <c r="D6" s="19">
        <v>1219.9</v>
      </c>
      <c r="E6" s="25">
        <v>0</v>
      </c>
      <c r="F6" s="31">
        <f>E6/C6%</f>
        <v>0</v>
      </c>
      <c r="G6" s="36">
        <f>E6/D6%</f>
        <v>0</v>
      </c>
      <c r="H6" s="37">
        <v>0</v>
      </c>
      <c r="I6" s="37">
        <v>0</v>
      </c>
      <c r="J6" s="37">
        <v>9</v>
      </c>
      <c r="K6" s="19">
        <f>H6/(H6+I6+J6)%</f>
        <v>0</v>
      </c>
      <c r="L6" s="66" t="s">
        <v>73</v>
      </c>
      <c r="M6" s="66" t="s">
        <v>74</v>
      </c>
      <c r="N6" s="23"/>
    </row>
    <row r="7" spans="1:14" ht="207" customHeight="1">
      <c r="A7" s="10" t="s">
        <v>11</v>
      </c>
      <c r="B7" s="27" t="s">
        <v>59</v>
      </c>
      <c r="C7" s="36">
        <v>100</v>
      </c>
      <c r="D7" s="39">
        <v>100</v>
      </c>
      <c r="E7" s="26">
        <v>0</v>
      </c>
      <c r="F7" s="31">
        <f>E7/C7%</f>
        <v>0</v>
      </c>
      <c r="G7" s="36">
        <f>E7/D7%</f>
        <v>0</v>
      </c>
      <c r="H7" s="37">
        <v>0</v>
      </c>
      <c r="I7" s="37">
        <v>0</v>
      </c>
      <c r="J7" s="37">
        <v>2</v>
      </c>
      <c r="K7" s="19">
        <v>0</v>
      </c>
      <c r="L7" s="66" t="s">
        <v>113</v>
      </c>
      <c r="M7" s="66" t="s">
        <v>68</v>
      </c>
      <c r="N7" s="23"/>
    </row>
    <row r="8" spans="1:14" ht="87.75" customHeight="1">
      <c r="A8" s="10" t="s">
        <v>12</v>
      </c>
      <c r="B8" s="70" t="s">
        <v>60</v>
      </c>
      <c r="C8" s="38">
        <v>178</v>
      </c>
      <c r="D8" s="38">
        <v>178</v>
      </c>
      <c r="E8" s="38">
        <v>0</v>
      </c>
      <c r="F8" s="31">
        <f aca="true" t="shared" si="0" ref="F8:F26">E8/C8%</f>
        <v>0</v>
      </c>
      <c r="G8" s="36">
        <f aca="true" t="shared" si="1" ref="G8:G26">E8/D8%</f>
        <v>0</v>
      </c>
      <c r="H8" s="18">
        <v>0</v>
      </c>
      <c r="I8" s="18">
        <v>1</v>
      </c>
      <c r="J8" s="18">
        <v>14</v>
      </c>
      <c r="K8" s="19">
        <f>H8/(H8+I8+J8)%</f>
        <v>0</v>
      </c>
      <c r="L8" s="66" t="s">
        <v>86</v>
      </c>
      <c r="M8" s="65" t="s">
        <v>85</v>
      </c>
      <c r="N8" s="23"/>
    </row>
    <row r="9" spans="1:14" ht="113.25" customHeight="1">
      <c r="A9" s="10" t="s">
        <v>13</v>
      </c>
      <c r="B9" s="69" t="s">
        <v>87</v>
      </c>
      <c r="C9" s="58">
        <v>863.2</v>
      </c>
      <c r="D9" s="30">
        <v>863.2</v>
      </c>
      <c r="E9" s="30">
        <v>70.46</v>
      </c>
      <c r="F9" s="31">
        <f t="shared" si="0"/>
        <v>8.162650602409638</v>
      </c>
      <c r="G9" s="36">
        <f t="shared" si="1"/>
        <v>8.162650602409638</v>
      </c>
      <c r="H9" s="18">
        <v>1</v>
      </c>
      <c r="I9" s="18">
        <v>3</v>
      </c>
      <c r="J9" s="18">
        <v>10</v>
      </c>
      <c r="K9" s="19">
        <f>H9/(H9+I9+J9)%</f>
        <v>7.142857142857142</v>
      </c>
      <c r="L9" s="66" t="s">
        <v>88</v>
      </c>
      <c r="M9" s="65" t="s">
        <v>89</v>
      </c>
      <c r="N9" s="23"/>
    </row>
    <row r="10" spans="1:14" ht="99" customHeight="1">
      <c r="A10" s="10" t="s">
        <v>14</v>
      </c>
      <c r="B10" s="29" t="s">
        <v>114</v>
      </c>
      <c r="C10" s="12">
        <v>765.8</v>
      </c>
      <c r="D10" s="31">
        <v>1265.788</v>
      </c>
      <c r="E10" s="31">
        <v>0</v>
      </c>
      <c r="F10" s="31">
        <f t="shared" si="0"/>
        <v>0</v>
      </c>
      <c r="G10" s="36">
        <f t="shared" si="1"/>
        <v>0</v>
      </c>
      <c r="H10" s="40">
        <v>0</v>
      </c>
      <c r="I10" s="40">
        <v>0</v>
      </c>
      <c r="J10" s="40">
        <v>12</v>
      </c>
      <c r="K10" s="41">
        <f>H10/(H10+I10+J10)%</f>
        <v>0</v>
      </c>
      <c r="L10" s="68" t="s">
        <v>77</v>
      </c>
      <c r="M10" s="65" t="s">
        <v>83</v>
      </c>
      <c r="N10" s="23"/>
    </row>
    <row r="11" spans="1:14" ht="97.5" customHeight="1">
      <c r="A11" s="10" t="s">
        <v>15</v>
      </c>
      <c r="B11" s="69" t="s">
        <v>58</v>
      </c>
      <c r="C11" s="36">
        <v>5258.4</v>
      </c>
      <c r="D11" s="26">
        <v>7258.4</v>
      </c>
      <c r="E11" s="26">
        <v>1108.312</v>
      </c>
      <c r="F11" s="31">
        <f t="shared" si="0"/>
        <v>21.07698159135859</v>
      </c>
      <c r="G11" s="36">
        <f t="shared" si="1"/>
        <v>15.269370660200593</v>
      </c>
      <c r="H11" s="37">
        <v>0</v>
      </c>
      <c r="I11" s="37">
        <v>2</v>
      </c>
      <c r="J11" s="37">
        <v>9</v>
      </c>
      <c r="K11" s="19">
        <f aca="true" t="shared" si="2" ref="K11:K26">H11/(H11+I11+J11)%</f>
        <v>0</v>
      </c>
      <c r="L11" s="33" t="s">
        <v>101</v>
      </c>
      <c r="M11" s="65" t="s">
        <v>102</v>
      </c>
      <c r="N11" s="23"/>
    </row>
    <row r="12" spans="1:14" ht="114" customHeight="1">
      <c r="A12" s="10" t="s">
        <v>16</v>
      </c>
      <c r="B12" s="69" t="s">
        <v>57</v>
      </c>
      <c r="C12" s="36">
        <v>1747.6</v>
      </c>
      <c r="D12" s="26">
        <v>6705.6</v>
      </c>
      <c r="E12" s="26">
        <v>0</v>
      </c>
      <c r="F12" s="31">
        <f t="shared" si="0"/>
        <v>0</v>
      </c>
      <c r="G12" s="36">
        <f t="shared" si="1"/>
        <v>0</v>
      </c>
      <c r="H12" s="37">
        <v>0</v>
      </c>
      <c r="I12" s="37">
        <v>0</v>
      </c>
      <c r="J12" s="37">
        <v>4</v>
      </c>
      <c r="K12" s="19">
        <f t="shared" si="2"/>
        <v>0</v>
      </c>
      <c r="L12" s="33" t="s">
        <v>80</v>
      </c>
      <c r="M12" s="65" t="s">
        <v>69</v>
      </c>
      <c r="N12" s="23"/>
    </row>
    <row r="13" spans="1:14" ht="207.75" customHeight="1">
      <c r="A13" s="10" t="s">
        <v>17</v>
      </c>
      <c r="B13" s="69" t="s">
        <v>56</v>
      </c>
      <c r="C13" s="36">
        <v>100</v>
      </c>
      <c r="D13" s="26">
        <v>100</v>
      </c>
      <c r="E13" s="26">
        <v>0</v>
      </c>
      <c r="F13" s="31">
        <f t="shared" si="0"/>
        <v>0</v>
      </c>
      <c r="G13" s="36">
        <f t="shared" si="1"/>
        <v>0</v>
      </c>
      <c r="H13" s="37">
        <v>0</v>
      </c>
      <c r="I13" s="37">
        <v>0</v>
      </c>
      <c r="J13" s="37">
        <v>2</v>
      </c>
      <c r="K13" s="19">
        <f t="shared" si="2"/>
        <v>0</v>
      </c>
      <c r="L13" s="33" t="s">
        <v>67</v>
      </c>
      <c r="M13" s="65" t="s">
        <v>68</v>
      </c>
      <c r="N13" s="23"/>
    </row>
    <row r="14" spans="1:14" ht="112.5" customHeight="1">
      <c r="A14" s="10" t="s">
        <v>18</v>
      </c>
      <c r="B14" s="80" t="s">
        <v>31</v>
      </c>
      <c r="C14" s="59">
        <v>1049.8</v>
      </c>
      <c r="D14" s="13">
        <v>1199.811</v>
      </c>
      <c r="E14" s="13">
        <v>0</v>
      </c>
      <c r="F14" s="31">
        <f t="shared" si="0"/>
        <v>0</v>
      </c>
      <c r="G14" s="36">
        <f t="shared" si="1"/>
        <v>0</v>
      </c>
      <c r="H14" s="42">
        <v>0</v>
      </c>
      <c r="I14" s="42">
        <v>0</v>
      </c>
      <c r="J14" s="42">
        <v>28</v>
      </c>
      <c r="K14" s="41">
        <f t="shared" si="2"/>
        <v>0</v>
      </c>
      <c r="L14" s="66" t="s">
        <v>109</v>
      </c>
      <c r="M14" s="64" t="s">
        <v>110</v>
      </c>
      <c r="N14" s="23"/>
    </row>
    <row r="15" spans="1:14" ht="176.25" customHeight="1">
      <c r="A15" s="10" t="s">
        <v>19</v>
      </c>
      <c r="B15" s="80" t="s">
        <v>53</v>
      </c>
      <c r="C15" s="12">
        <v>2674.67</v>
      </c>
      <c r="D15" s="31">
        <v>1460.002</v>
      </c>
      <c r="E15" s="31">
        <v>378.79864</v>
      </c>
      <c r="F15" s="31">
        <f t="shared" si="0"/>
        <v>14.162443965049892</v>
      </c>
      <c r="G15" s="36">
        <f t="shared" si="1"/>
        <v>25.945076787566045</v>
      </c>
      <c r="H15" s="40">
        <v>1</v>
      </c>
      <c r="I15" s="40">
        <v>3</v>
      </c>
      <c r="J15" s="40">
        <v>21</v>
      </c>
      <c r="K15" s="41">
        <f>H15/(H15+I15+J15)%</f>
        <v>4</v>
      </c>
      <c r="L15" s="66" t="s">
        <v>111</v>
      </c>
      <c r="M15" s="64" t="s">
        <v>110</v>
      </c>
      <c r="N15" s="23"/>
    </row>
    <row r="16" spans="1:14" ht="84" customHeight="1">
      <c r="A16" s="10" t="s">
        <v>20</v>
      </c>
      <c r="B16" s="81" t="s">
        <v>32</v>
      </c>
      <c r="C16" s="25">
        <v>214.695</v>
      </c>
      <c r="D16" s="25">
        <v>214.695</v>
      </c>
      <c r="E16" s="25">
        <v>0</v>
      </c>
      <c r="F16" s="31">
        <f t="shared" si="0"/>
        <v>0</v>
      </c>
      <c r="G16" s="36">
        <f t="shared" si="1"/>
        <v>0</v>
      </c>
      <c r="H16" s="35">
        <v>0</v>
      </c>
      <c r="I16" s="35">
        <v>0</v>
      </c>
      <c r="J16" s="35">
        <v>2</v>
      </c>
      <c r="K16" s="25">
        <f t="shared" si="2"/>
        <v>0</v>
      </c>
      <c r="L16" s="63" t="s">
        <v>112</v>
      </c>
      <c r="M16" s="79" t="s">
        <v>110</v>
      </c>
      <c r="N16" s="23"/>
    </row>
    <row r="17" spans="1:14" ht="254.25" customHeight="1">
      <c r="A17" s="10" t="s">
        <v>21</v>
      </c>
      <c r="B17" s="28" t="s">
        <v>45</v>
      </c>
      <c r="C17" s="25">
        <v>4150</v>
      </c>
      <c r="D17" s="25">
        <v>4150</v>
      </c>
      <c r="E17" s="25">
        <v>0</v>
      </c>
      <c r="F17" s="31">
        <f t="shared" si="0"/>
        <v>0</v>
      </c>
      <c r="G17" s="36">
        <f t="shared" si="1"/>
        <v>0</v>
      </c>
      <c r="H17" s="35">
        <v>1</v>
      </c>
      <c r="I17" s="35">
        <v>0</v>
      </c>
      <c r="J17" s="35">
        <v>8</v>
      </c>
      <c r="K17" s="25">
        <f>H17/(H17+I17+J17)%</f>
        <v>11.11111111111111</v>
      </c>
      <c r="L17" s="66" t="s">
        <v>115</v>
      </c>
      <c r="M17" s="66" t="s">
        <v>116</v>
      </c>
      <c r="N17" s="23"/>
    </row>
    <row r="18" spans="1:14" ht="92.25" customHeight="1">
      <c r="A18" s="10" t="s">
        <v>22</v>
      </c>
      <c r="B18" s="28" t="s">
        <v>41</v>
      </c>
      <c r="C18" s="25">
        <v>1800</v>
      </c>
      <c r="D18" s="25">
        <v>1800</v>
      </c>
      <c r="E18" s="44">
        <v>0</v>
      </c>
      <c r="F18" s="31">
        <f t="shared" si="0"/>
        <v>0</v>
      </c>
      <c r="G18" s="36">
        <f t="shared" si="1"/>
        <v>0</v>
      </c>
      <c r="H18" s="35">
        <v>0</v>
      </c>
      <c r="I18" s="35">
        <v>0</v>
      </c>
      <c r="J18" s="35">
        <v>1</v>
      </c>
      <c r="K18" s="25">
        <f t="shared" si="2"/>
        <v>0</v>
      </c>
      <c r="L18" s="66" t="s">
        <v>42</v>
      </c>
      <c r="M18" s="66" t="s">
        <v>81</v>
      </c>
      <c r="N18" s="23"/>
    </row>
    <row r="19" spans="1:14" ht="148.5" customHeight="1">
      <c r="A19" s="10" t="s">
        <v>23</v>
      </c>
      <c r="B19" s="71" t="s">
        <v>47</v>
      </c>
      <c r="C19" s="59">
        <v>665</v>
      </c>
      <c r="D19" s="13">
        <v>1365</v>
      </c>
      <c r="E19" s="13">
        <v>272.147</v>
      </c>
      <c r="F19" s="31">
        <f t="shared" si="0"/>
        <v>40.924360902255636</v>
      </c>
      <c r="G19" s="36">
        <f t="shared" si="1"/>
        <v>19.937509157509158</v>
      </c>
      <c r="H19" s="42">
        <v>2</v>
      </c>
      <c r="I19" s="42">
        <v>1</v>
      </c>
      <c r="J19" s="42">
        <v>6</v>
      </c>
      <c r="K19" s="45">
        <f>H19/(H19+I19+J19)%</f>
        <v>22.22222222222222</v>
      </c>
      <c r="L19" s="63" t="s">
        <v>90</v>
      </c>
      <c r="M19" s="66" t="s">
        <v>91</v>
      </c>
      <c r="N19" s="23"/>
    </row>
    <row r="20" spans="1:14" ht="85.5" customHeight="1">
      <c r="A20" s="10" t="s">
        <v>24</v>
      </c>
      <c r="B20" s="71" t="s">
        <v>34</v>
      </c>
      <c r="C20" s="46">
        <v>200</v>
      </c>
      <c r="D20" s="46">
        <v>800</v>
      </c>
      <c r="E20" s="46">
        <v>0</v>
      </c>
      <c r="F20" s="31">
        <f t="shared" si="0"/>
        <v>0</v>
      </c>
      <c r="G20" s="36">
        <f t="shared" si="1"/>
        <v>0</v>
      </c>
      <c r="H20" s="47">
        <v>0</v>
      </c>
      <c r="I20" s="47">
        <v>0</v>
      </c>
      <c r="J20" s="47">
        <v>2</v>
      </c>
      <c r="K20" s="46">
        <f t="shared" si="2"/>
        <v>0</v>
      </c>
      <c r="L20" s="66" t="s">
        <v>95</v>
      </c>
      <c r="M20" s="66" t="s">
        <v>96</v>
      </c>
      <c r="N20" s="23"/>
    </row>
    <row r="21" spans="1:14" ht="113.25" customHeight="1">
      <c r="A21" s="10" t="s">
        <v>25</v>
      </c>
      <c r="B21" s="72" t="s">
        <v>79</v>
      </c>
      <c r="C21" s="25">
        <v>4911.432</v>
      </c>
      <c r="D21" s="25">
        <v>4911.432</v>
      </c>
      <c r="E21" s="25">
        <v>0</v>
      </c>
      <c r="F21" s="31">
        <f t="shared" si="0"/>
        <v>0</v>
      </c>
      <c r="G21" s="36">
        <f t="shared" si="1"/>
        <v>0</v>
      </c>
      <c r="H21" s="35">
        <v>0</v>
      </c>
      <c r="I21" s="35">
        <v>0</v>
      </c>
      <c r="J21" s="35">
        <v>6</v>
      </c>
      <c r="K21" s="25">
        <f>H21/(H21+I21+J21)%</f>
        <v>0</v>
      </c>
      <c r="L21" s="82" t="s">
        <v>94</v>
      </c>
      <c r="M21" s="66" t="s">
        <v>82</v>
      </c>
      <c r="N21" s="23"/>
    </row>
    <row r="22" spans="1:14" ht="72" customHeight="1">
      <c r="A22" s="10" t="s">
        <v>26</v>
      </c>
      <c r="B22" s="73" t="s">
        <v>43</v>
      </c>
      <c r="C22" s="59">
        <v>150</v>
      </c>
      <c r="D22" s="13">
        <v>150</v>
      </c>
      <c r="E22" s="13">
        <v>0</v>
      </c>
      <c r="F22" s="31">
        <f t="shared" si="0"/>
        <v>0</v>
      </c>
      <c r="G22" s="36">
        <f t="shared" si="1"/>
        <v>0</v>
      </c>
      <c r="H22" s="42">
        <v>0</v>
      </c>
      <c r="I22" s="42">
        <v>0</v>
      </c>
      <c r="J22" s="42">
        <v>9</v>
      </c>
      <c r="K22" s="25">
        <f>H22/(H22+I22+J22)%</f>
        <v>0</v>
      </c>
      <c r="L22" s="66" t="s">
        <v>92</v>
      </c>
      <c r="M22" s="66" t="s">
        <v>93</v>
      </c>
      <c r="N22" s="23"/>
    </row>
    <row r="23" spans="1:14" ht="69.75" customHeight="1">
      <c r="A23" s="10" t="s">
        <v>27</v>
      </c>
      <c r="B23" s="71" t="s">
        <v>52</v>
      </c>
      <c r="C23" s="25">
        <v>0</v>
      </c>
      <c r="D23" s="25">
        <v>0</v>
      </c>
      <c r="E23" s="25">
        <v>0</v>
      </c>
      <c r="F23" s="31">
        <v>0</v>
      </c>
      <c r="G23" s="36">
        <v>0</v>
      </c>
      <c r="H23" s="77">
        <v>0</v>
      </c>
      <c r="I23" s="77">
        <v>0</v>
      </c>
      <c r="J23" s="77">
        <v>35</v>
      </c>
      <c r="K23" s="25">
        <f>H23/(H23+I23+J23)%</f>
        <v>0</v>
      </c>
      <c r="L23" s="66" t="s">
        <v>107</v>
      </c>
      <c r="M23" s="64" t="s">
        <v>97</v>
      </c>
      <c r="N23" s="23"/>
    </row>
    <row r="24" spans="1:14" ht="79.5" customHeight="1">
      <c r="A24" s="10" t="s">
        <v>38</v>
      </c>
      <c r="B24" s="71" t="s">
        <v>117</v>
      </c>
      <c r="C24" s="83" t="s">
        <v>64</v>
      </c>
      <c r="D24" s="83" t="s">
        <v>63</v>
      </c>
      <c r="E24" s="25">
        <v>0</v>
      </c>
      <c r="F24" s="31">
        <v>0</v>
      </c>
      <c r="G24" s="36">
        <v>0</v>
      </c>
      <c r="H24" s="35">
        <v>0</v>
      </c>
      <c r="I24" s="35">
        <v>0</v>
      </c>
      <c r="J24" s="35">
        <v>0</v>
      </c>
      <c r="K24" s="25">
        <v>0</v>
      </c>
      <c r="L24" s="66" t="s">
        <v>65</v>
      </c>
      <c r="M24" s="64" t="s">
        <v>66</v>
      </c>
      <c r="N24" s="23"/>
    </row>
    <row r="25" spans="1:13" s="54" customFormat="1" ht="56.25" customHeight="1">
      <c r="A25" s="54" t="s">
        <v>39</v>
      </c>
      <c r="B25" s="74" t="s">
        <v>62</v>
      </c>
      <c r="C25" s="76" t="s">
        <v>64</v>
      </c>
      <c r="D25" s="84" t="s">
        <v>63</v>
      </c>
      <c r="E25" s="10">
        <v>0</v>
      </c>
      <c r="F25" s="31">
        <v>0</v>
      </c>
      <c r="G25" s="36">
        <v>0</v>
      </c>
      <c r="H25" s="76">
        <v>0</v>
      </c>
      <c r="I25" s="76">
        <v>0</v>
      </c>
      <c r="J25" s="76">
        <v>0</v>
      </c>
      <c r="K25" s="25">
        <v>0</v>
      </c>
      <c r="L25" s="66" t="s">
        <v>70</v>
      </c>
      <c r="M25" s="64" t="s">
        <v>66</v>
      </c>
    </row>
    <row r="26" spans="1:14" ht="20.25" customHeight="1">
      <c r="A26" s="48"/>
      <c r="B26" s="50"/>
      <c r="C26" s="51">
        <f>SUM(C6:C25)</f>
        <v>25348.497</v>
      </c>
      <c r="D26" s="57">
        <f>SUM(D6:D25)</f>
        <v>33741.828</v>
      </c>
      <c r="E26" s="57">
        <f>SUM(E6:E25)</f>
        <v>1829.7176399999998</v>
      </c>
      <c r="F26" s="61">
        <f t="shared" si="0"/>
        <v>7.218249034646906</v>
      </c>
      <c r="G26" s="60">
        <f t="shared" si="1"/>
        <v>5.4226986160915756</v>
      </c>
      <c r="H26" s="52">
        <f>SUM(H6:H25)</f>
        <v>5</v>
      </c>
      <c r="I26" s="52">
        <f>SUM(I6:I25)</f>
        <v>10</v>
      </c>
      <c r="J26" s="52">
        <f>SUM(J6:J25)</f>
        <v>180</v>
      </c>
      <c r="K26" s="51">
        <f t="shared" si="2"/>
        <v>2.5641025641025643</v>
      </c>
      <c r="L26" s="53"/>
      <c r="M26" s="53"/>
      <c r="N26" s="23"/>
    </row>
    <row r="27" spans="1:14" ht="20.25" customHeight="1">
      <c r="A27" s="124" t="s">
        <v>3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6"/>
      <c r="N27" s="23"/>
    </row>
    <row r="28" spans="1:14" ht="66" customHeight="1">
      <c r="A28" s="10" t="s">
        <v>10</v>
      </c>
      <c r="B28" s="71" t="s">
        <v>33</v>
      </c>
      <c r="C28" s="60">
        <v>1402.1</v>
      </c>
      <c r="D28" s="26">
        <v>1402.1</v>
      </c>
      <c r="E28" s="26">
        <v>0</v>
      </c>
      <c r="F28" s="26">
        <f>E28/C28%</f>
        <v>0</v>
      </c>
      <c r="G28" s="26">
        <f>E28/D28%</f>
        <v>0</v>
      </c>
      <c r="H28" s="37">
        <v>0</v>
      </c>
      <c r="I28" s="37">
        <v>0</v>
      </c>
      <c r="J28" s="37">
        <v>8</v>
      </c>
      <c r="K28" s="26">
        <f>H28/(H28+I28+J28)%</f>
        <v>0</v>
      </c>
      <c r="L28" s="33" t="s">
        <v>118</v>
      </c>
      <c r="M28" s="32" t="s">
        <v>103</v>
      </c>
      <c r="N28" s="23"/>
    </row>
    <row r="29" spans="1:14" ht="108" customHeight="1">
      <c r="A29" s="10" t="s">
        <v>11</v>
      </c>
      <c r="B29" s="71" t="s">
        <v>50</v>
      </c>
      <c r="C29" s="60">
        <v>3115.9</v>
      </c>
      <c r="D29" s="26">
        <v>3055.2</v>
      </c>
      <c r="E29" s="26">
        <v>0</v>
      </c>
      <c r="F29" s="26">
        <f aca="true" t="shared" si="3" ref="F29:F37">E29/C29%</f>
        <v>0</v>
      </c>
      <c r="G29" s="26">
        <f aca="true" t="shared" si="4" ref="G29:G37">E29/D29%</f>
        <v>0</v>
      </c>
      <c r="H29" s="37">
        <v>0</v>
      </c>
      <c r="I29" s="37">
        <v>0</v>
      </c>
      <c r="J29" s="37">
        <v>2</v>
      </c>
      <c r="K29" s="19">
        <f>H29/(H29+I29+J29)%</f>
        <v>0</v>
      </c>
      <c r="L29" s="33" t="s">
        <v>105</v>
      </c>
      <c r="M29" s="32" t="s">
        <v>104</v>
      </c>
      <c r="N29" s="23"/>
    </row>
    <row r="30" spans="1:14" ht="81.75" customHeight="1">
      <c r="A30" s="10" t="s">
        <v>12</v>
      </c>
      <c r="B30" s="71" t="s">
        <v>51</v>
      </c>
      <c r="C30" s="60">
        <v>923.2</v>
      </c>
      <c r="D30" s="26">
        <v>923.2</v>
      </c>
      <c r="E30" s="26">
        <v>0</v>
      </c>
      <c r="F30" s="26">
        <f t="shared" si="3"/>
        <v>0</v>
      </c>
      <c r="G30" s="26">
        <f t="shared" si="4"/>
        <v>0</v>
      </c>
      <c r="H30" s="37">
        <v>0</v>
      </c>
      <c r="I30" s="37">
        <v>0</v>
      </c>
      <c r="J30" s="37">
        <v>6</v>
      </c>
      <c r="K30" s="26">
        <f>H30/(H30+I30+J30)%</f>
        <v>0</v>
      </c>
      <c r="L30" s="33" t="s">
        <v>106</v>
      </c>
      <c r="M30" s="32" t="s">
        <v>104</v>
      </c>
      <c r="N30" s="23"/>
    </row>
    <row r="31" spans="1:14" ht="81.75" customHeight="1">
      <c r="A31" s="10" t="s">
        <v>13</v>
      </c>
      <c r="B31" s="71" t="s">
        <v>44</v>
      </c>
      <c r="C31" s="60">
        <v>508</v>
      </c>
      <c r="D31" s="26">
        <v>1100.8</v>
      </c>
      <c r="E31" s="26">
        <v>0</v>
      </c>
      <c r="F31" s="26">
        <f t="shared" si="3"/>
        <v>0</v>
      </c>
      <c r="G31" s="26">
        <f t="shared" si="4"/>
        <v>0</v>
      </c>
      <c r="H31" s="37">
        <v>0</v>
      </c>
      <c r="I31" s="37">
        <v>0</v>
      </c>
      <c r="J31" s="37">
        <v>8</v>
      </c>
      <c r="K31" s="26">
        <f>H31/(H31+I31+J31)%</f>
        <v>0</v>
      </c>
      <c r="L31" s="33" t="s">
        <v>119</v>
      </c>
      <c r="M31" s="64" t="s">
        <v>78</v>
      </c>
      <c r="N31" s="23"/>
    </row>
    <row r="32" spans="1:14" ht="78" customHeight="1">
      <c r="A32" s="10" t="s">
        <v>14</v>
      </c>
      <c r="B32" s="75" t="s">
        <v>35</v>
      </c>
      <c r="C32" s="61">
        <v>3730</v>
      </c>
      <c r="D32" s="31">
        <v>3730</v>
      </c>
      <c r="E32" s="31">
        <v>0</v>
      </c>
      <c r="F32" s="26">
        <f t="shared" si="3"/>
        <v>0</v>
      </c>
      <c r="G32" s="26">
        <f t="shared" si="4"/>
        <v>0</v>
      </c>
      <c r="H32" s="40">
        <v>0</v>
      </c>
      <c r="I32" s="40">
        <v>0</v>
      </c>
      <c r="J32" s="40">
        <v>7</v>
      </c>
      <c r="K32" s="31">
        <v>0</v>
      </c>
      <c r="L32" s="33" t="s">
        <v>75</v>
      </c>
      <c r="M32" s="32" t="s">
        <v>76</v>
      </c>
      <c r="N32" s="23"/>
    </row>
    <row r="33" spans="1:14" ht="87" customHeight="1">
      <c r="A33" s="10" t="s">
        <v>15</v>
      </c>
      <c r="B33" s="75" t="s">
        <v>54</v>
      </c>
      <c r="C33" s="62">
        <v>15841.3</v>
      </c>
      <c r="D33" s="46">
        <v>22323.7</v>
      </c>
      <c r="E33" s="46">
        <v>1320</v>
      </c>
      <c r="F33" s="26">
        <f t="shared" si="3"/>
        <v>8.332649466899813</v>
      </c>
      <c r="G33" s="26">
        <f t="shared" si="4"/>
        <v>5.912998293293675</v>
      </c>
      <c r="H33" s="47">
        <v>0</v>
      </c>
      <c r="I33" s="47">
        <v>1</v>
      </c>
      <c r="J33" s="47">
        <v>0</v>
      </c>
      <c r="K33" s="46">
        <f>1/12</f>
        <v>0.08333333333333333</v>
      </c>
      <c r="L33" s="67" t="s">
        <v>72</v>
      </c>
      <c r="M33" s="55" t="s">
        <v>71</v>
      </c>
      <c r="N33" s="23"/>
    </row>
    <row r="34" spans="1:14" ht="78.75" customHeight="1">
      <c r="A34" s="10" t="s">
        <v>16</v>
      </c>
      <c r="B34" s="71" t="s">
        <v>98</v>
      </c>
      <c r="C34" s="57">
        <v>595</v>
      </c>
      <c r="D34" s="25">
        <v>595</v>
      </c>
      <c r="E34" s="25">
        <v>33.4</v>
      </c>
      <c r="F34" s="26">
        <f t="shared" si="3"/>
        <v>5.61344537815126</v>
      </c>
      <c r="G34" s="26">
        <f t="shared" si="4"/>
        <v>5.61344537815126</v>
      </c>
      <c r="H34" s="35">
        <v>1</v>
      </c>
      <c r="I34" s="35">
        <v>0</v>
      </c>
      <c r="J34" s="35">
        <v>11</v>
      </c>
      <c r="K34" s="25">
        <f>H34/(H34+I34+J34)%</f>
        <v>8.333333333333334</v>
      </c>
      <c r="L34" s="43" t="s">
        <v>99</v>
      </c>
      <c r="M34" s="32" t="s">
        <v>100</v>
      </c>
      <c r="N34" s="23"/>
    </row>
    <row r="35" spans="1:14" ht="54" customHeight="1">
      <c r="A35" s="10" t="s">
        <v>17</v>
      </c>
      <c r="B35" s="71" t="s">
        <v>55</v>
      </c>
      <c r="C35" s="57">
        <v>0</v>
      </c>
      <c r="D35" s="25">
        <v>0</v>
      </c>
      <c r="E35" s="25">
        <v>0</v>
      </c>
      <c r="F35" s="26">
        <v>0</v>
      </c>
      <c r="G35" s="26">
        <v>0</v>
      </c>
      <c r="H35" s="78">
        <v>0</v>
      </c>
      <c r="I35" s="78">
        <v>0</v>
      </c>
      <c r="J35" s="78">
        <v>1</v>
      </c>
      <c r="K35" s="25">
        <v>0</v>
      </c>
      <c r="L35" s="66" t="s">
        <v>108</v>
      </c>
      <c r="M35" s="64" t="s">
        <v>97</v>
      </c>
      <c r="N35" s="23"/>
    </row>
    <row r="36" spans="1:13" ht="18.75" customHeight="1">
      <c r="A36" s="34"/>
      <c r="B36" s="14" t="s">
        <v>7</v>
      </c>
      <c r="C36" s="15">
        <f>SUM(C28:C35)</f>
        <v>26115.5</v>
      </c>
      <c r="D36" s="15">
        <f>SUM(D28:D35)</f>
        <v>33130</v>
      </c>
      <c r="E36" s="16">
        <f>SUM(E28:E35)</f>
        <v>1353.4</v>
      </c>
      <c r="F36" s="49">
        <f t="shared" si="3"/>
        <v>5.182362964522985</v>
      </c>
      <c r="G36" s="49">
        <f t="shared" si="4"/>
        <v>4.085119227286447</v>
      </c>
      <c r="H36" s="17">
        <f>SUM(H28:H35)</f>
        <v>1</v>
      </c>
      <c r="I36" s="17">
        <f>SUM(I28:I35)</f>
        <v>1</v>
      </c>
      <c r="J36" s="17">
        <f>SUM(J28:J35)</f>
        <v>43</v>
      </c>
      <c r="K36" s="20">
        <f>H36/(H36+I36+J36)*100</f>
        <v>2.2222222222222223</v>
      </c>
      <c r="L36" s="56"/>
      <c r="M36" s="56"/>
    </row>
    <row r="37" spans="1:13" ht="30" customHeight="1">
      <c r="A37" s="7"/>
      <c r="B37" s="11" t="s">
        <v>8</v>
      </c>
      <c r="C37" s="8">
        <f>C26+C36</f>
        <v>51463.997</v>
      </c>
      <c r="D37" s="8">
        <f>D26+D36</f>
        <v>66871.82800000001</v>
      </c>
      <c r="E37" s="8">
        <f>E26+E36</f>
        <v>3183.11764</v>
      </c>
      <c r="F37" s="49">
        <f t="shared" si="3"/>
        <v>6.18513490120093</v>
      </c>
      <c r="G37" s="49">
        <f t="shared" si="4"/>
        <v>4.760027855078225</v>
      </c>
      <c r="H37" s="22">
        <f>H26+H36</f>
        <v>6</v>
      </c>
      <c r="I37" s="22">
        <f>I26+I36</f>
        <v>11</v>
      </c>
      <c r="J37" s="22">
        <f>J26+J36</f>
        <v>223</v>
      </c>
      <c r="K37" s="9">
        <f>H37/(H37+I37+J37)*100</f>
        <v>2.5</v>
      </c>
      <c r="L37" s="21"/>
      <c r="M37" s="21"/>
    </row>
    <row r="38" spans="2:13" ht="7.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39" customHeight="1">
      <c r="B39" s="127"/>
      <c r="C39" s="127"/>
      <c r="D39" s="127"/>
      <c r="E39" s="127"/>
      <c r="F39" s="127"/>
      <c r="G39" s="127"/>
      <c r="H39" s="127"/>
      <c r="I39" s="6"/>
      <c r="J39" s="4"/>
      <c r="K39" s="4"/>
      <c r="L39" s="4"/>
      <c r="M39" s="5"/>
    </row>
    <row r="40" ht="15" customHeight="1">
      <c r="B40" s="3"/>
    </row>
  </sheetData>
  <sheetProtection/>
  <mergeCells count="16">
    <mergeCell ref="K3:K4"/>
    <mergeCell ref="L3:L4"/>
    <mergeCell ref="M3:M4"/>
    <mergeCell ref="A5:M5"/>
    <mergeCell ref="A27:M27"/>
    <mergeCell ref="B39:H39"/>
    <mergeCell ref="B1:M1"/>
    <mergeCell ref="B2:M2"/>
    <mergeCell ref="A3:A4"/>
    <mergeCell ref="B3:B4"/>
    <mergeCell ref="C3:C4"/>
    <mergeCell ref="D3:D4"/>
    <mergeCell ref="E3:E4"/>
    <mergeCell ref="F3:F4"/>
    <mergeCell ref="G3:G4"/>
    <mergeCell ref="H3:J3"/>
  </mergeCells>
  <printOptions/>
  <pageMargins left="0.24097222222222223" right="0.2361111111111111" top="0.5513888888888889" bottom="0.5513888888888889" header="0.5118055555555555" footer="0.5118055555555555"/>
  <pageSetup horizontalDpi="300" verticalDpi="300" orientation="landscape" paperSize="9" scale="74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view="pageBreakPreview" zoomScale="70" zoomScaleSheetLayoutView="70" zoomScalePageLayoutView="0" workbookViewId="0" topLeftCell="A1">
      <pane ySplit="4" topLeftCell="A35" activePane="bottomLeft" state="frozen"/>
      <selection pane="topLeft" activeCell="A1" sqref="A1"/>
      <selection pane="bottomLeft" activeCell="Q36" sqref="Q36"/>
    </sheetView>
  </sheetViews>
  <sheetFormatPr defaultColWidth="9.421875" defaultRowHeight="15" customHeight="1"/>
  <cols>
    <col min="1" max="1" width="4.140625" style="1" customWidth="1"/>
    <col min="2" max="2" width="40.421875" style="1" customWidth="1"/>
    <col min="3" max="6" width="10.7109375" style="1" customWidth="1"/>
    <col min="7" max="7" width="8.57421875" style="1" customWidth="1"/>
    <col min="8" max="8" width="7.8515625" style="1" customWidth="1"/>
    <col min="9" max="11" width="7.421875" style="1" customWidth="1"/>
    <col min="12" max="12" width="8.57421875" style="1" customWidth="1"/>
    <col min="13" max="13" width="9.7109375" style="1" customWidth="1"/>
    <col min="14" max="14" width="4.8515625" style="1" customWidth="1"/>
    <col min="15" max="15" width="8.28125" style="1" customWidth="1"/>
    <col min="16" max="16" width="46.57421875" style="1" customWidth="1"/>
    <col min="17" max="17" width="20.421875" style="1" customWidth="1"/>
    <col min="18" max="16384" width="9.421875" style="1" customWidth="1"/>
  </cols>
  <sheetData>
    <row r="1" spans="2:17" ht="19.5" customHeight="1">
      <c r="B1" s="118" t="s">
        <v>29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2:17" ht="16.5" customHeight="1">
      <c r="B2" s="119" t="s">
        <v>120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ht="22.5" customHeight="1">
      <c r="A3" s="120" t="s">
        <v>9</v>
      </c>
      <c r="B3" s="120" t="s">
        <v>4</v>
      </c>
      <c r="C3" s="121" t="s">
        <v>49</v>
      </c>
      <c r="D3" s="121" t="s">
        <v>121</v>
      </c>
      <c r="E3" s="121" t="s">
        <v>130</v>
      </c>
      <c r="F3" s="129" t="s">
        <v>131</v>
      </c>
      <c r="G3" s="128" t="s">
        <v>124</v>
      </c>
      <c r="H3" s="121" t="s">
        <v>122</v>
      </c>
      <c r="I3" s="121" t="s">
        <v>123</v>
      </c>
      <c r="J3" s="121" t="s">
        <v>128</v>
      </c>
      <c r="K3" s="129" t="s">
        <v>125</v>
      </c>
      <c r="L3" s="121" t="s">
        <v>0</v>
      </c>
      <c r="M3" s="121"/>
      <c r="N3" s="121"/>
      <c r="O3" s="121" t="s">
        <v>184</v>
      </c>
      <c r="P3" s="121" t="s">
        <v>1</v>
      </c>
      <c r="Q3" s="121" t="s">
        <v>30</v>
      </c>
    </row>
    <row r="4" spans="1:17" ht="85.5" customHeight="1">
      <c r="A4" s="120"/>
      <c r="B4" s="120"/>
      <c r="C4" s="121"/>
      <c r="D4" s="121"/>
      <c r="E4" s="121"/>
      <c r="F4" s="130"/>
      <c r="G4" s="128"/>
      <c r="H4" s="121"/>
      <c r="I4" s="121"/>
      <c r="J4" s="121"/>
      <c r="K4" s="130"/>
      <c r="L4" s="24" t="s">
        <v>129</v>
      </c>
      <c r="M4" s="24" t="s">
        <v>126</v>
      </c>
      <c r="N4" s="24" t="s">
        <v>185</v>
      </c>
      <c r="O4" s="121"/>
      <c r="P4" s="121"/>
      <c r="Q4" s="121"/>
    </row>
    <row r="5" spans="1:17" ht="22.5" customHeight="1">
      <c r="A5" s="122" t="s">
        <v>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3"/>
    </row>
    <row r="6" spans="1:17" ht="76.5" customHeight="1">
      <c r="A6" s="10" t="s">
        <v>10</v>
      </c>
      <c r="B6" s="27" t="s">
        <v>127</v>
      </c>
      <c r="C6" s="36">
        <v>519.9</v>
      </c>
      <c r="D6" s="19">
        <v>1219.9</v>
      </c>
      <c r="E6" s="25">
        <v>76.7</v>
      </c>
      <c r="F6" s="25">
        <v>519.9</v>
      </c>
      <c r="G6" s="25">
        <v>17.72</v>
      </c>
      <c r="H6" s="31">
        <f aca="true" t="shared" si="0" ref="H6:H22">G6/C6%</f>
        <v>3.4083477591844584</v>
      </c>
      <c r="I6" s="36">
        <f>G6/D6%</f>
        <v>1.4525780801705055</v>
      </c>
      <c r="J6" s="36">
        <f>G6/E6%</f>
        <v>23.102998696219032</v>
      </c>
      <c r="K6" s="36">
        <f>G6/F6%</f>
        <v>3.4083477591844584</v>
      </c>
      <c r="L6" s="37">
        <v>0</v>
      </c>
      <c r="M6" s="37">
        <v>1</v>
      </c>
      <c r="N6" s="37">
        <v>8</v>
      </c>
      <c r="O6" s="19">
        <f>L6/(L6+M6+N6)%</f>
        <v>0</v>
      </c>
      <c r="P6" s="65" t="s">
        <v>154</v>
      </c>
      <c r="Q6" s="65" t="s">
        <v>74</v>
      </c>
    </row>
    <row r="7" spans="1:17" ht="177.75" customHeight="1">
      <c r="A7" s="10" t="s">
        <v>11</v>
      </c>
      <c r="B7" s="27" t="s">
        <v>59</v>
      </c>
      <c r="C7" s="36">
        <v>100</v>
      </c>
      <c r="D7" s="26">
        <v>100</v>
      </c>
      <c r="E7" s="30">
        <v>62.3</v>
      </c>
      <c r="F7" s="30">
        <v>100</v>
      </c>
      <c r="G7" s="26">
        <v>30</v>
      </c>
      <c r="H7" s="31">
        <f t="shared" si="0"/>
        <v>30</v>
      </c>
      <c r="I7" s="36">
        <f>G7/D7%</f>
        <v>30</v>
      </c>
      <c r="J7" s="36">
        <f aca="true" t="shared" si="1" ref="J7:J27">G7/E7%</f>
        <v>48.154093097913325</v>
      </c>
      <c r="K7" s="36">
        <f aca="true" t="shared" si="2" ref="K7:K27">G7/F7%</f>
        <v>30</v>
      </c>
      <c r="L7" s="37">
        <v>2</v>
      </c>
      <c r="M7" s="37">
        <v>0</v>
      </c>
      <c r="N7" s="37">
        <v>2</v>
      </c>
      <c r="O7" s="19">
        <f>L7/(L7+M7+N7)%</f>
        <v>50</v>
      </c>
      <c r="P7" s="65" t="s">
        <v>188</v>
      </c>
      <c r="Q7" s="65" t="s">
        <v>133</v>
      </c>
    </row>
    <row r="8" spans="1:17" ht="69.75" customHeight="1">
      <c r="A8" s="10" t="s">
        <v>12</v>
      </c>
      <c r="B8" s="70" t="s">
        <v>60</v>
      </c>
      <c r="C8" s="25">
        <v>178</v>
      </c>
      <c r="D8" s="25">
        <v>178</v>
      </c>
      <c r="E8" s="25">
        <v>96.8</v>
      </c>
      <c r="F8" s="25">
        <v>178</v>
      </c>
      <c r="G8" s="85">
        <v>81.784</v>
      </c>
      <c r="H8" s="31">
        <f t="shared" si="0"/>
        <v>45.94606741573034</v>
      </c>
      <c r="I8" s="36">
        <f aca="true" t="shared" si="3" ref="I8:I27">G8/D8%</f>
        <v>45.94606741573034</v>
      </c>
      <c r="J8" s="36">
        <f t="shared" si="1"/>
        <v>84.48760330578513</v>
      </c>
      <c r="K8" s="36">
        <f t="shared" si="2"/>
        <v>45.94606741573034</v>
      </c>
      <c r="L8" s="18">
        <v>5</v>
      </c>
      <c r="M8" s="18">
        <v>0</v>
      </c>
      <c r="N8" s="18">
        <v>10</v>
      </c>
      <c r="O8" s="19">
        <f>L8/(L8+M8+N8)%</f>
        <v>33.333333333333336</v>
      </c>
      <c r="P8" s="65" t="s">
        <v>155</v>
      </c>
      <c r="Q8" s="86" t="s">
        <v>134</v>
      </c>
    </row>
    <row r="9" spans="1:17" ht="95.25" customHeight="1">
      <c r="A9" s="10" t="s">
        <v>13</v>
      </c>
      <c r="B9" s="69" t="s">
        <v>136</v>
      </c>
      <c r="C9" s="58">
        <v>863.2</v>
      </c>
      <c r="D9" s="30">
        <v>863.2</v>
      </c>
      <c r="E9" s="30">
        <v>337</v>
      </c>
      <c r="F9" s="30">
        <v>863.158</v>
      </c>
      <c r="G9" s="98">
        <v>124.645</v>
      </c>
      <c r="H9" s="31">
        <f t="shared" si="0"/>
        <v>14.439874884151992</v>
      </c>
      <c r="I9" s="36">
        <f t="shared" si="3"/>
        <v>14.439874884151992</v>
      </c>
      <c r="J9" s="36">
        <f t="shared" si="1"/>
        <v>36.98664688427299</v>
      </c>
      <c r="K9" s="36">
        <f t="shared" si="2"/>
        <v>14.440577507246646</v>
      </c>
      <c r="L9" s="18">
        <v>1</v>
      </c>
      <c r="M9" s="18">
        <v>5</v>
      </c>
      <c r="N9" s="18">
        <v>3</v>
      </c>
      <c r="O9" s="19">
        <f>L9/(L9+M9+N9)%</f>
        <v>11.11111111111111</v>
      </c>
      <c r="P9" s="65" t="s">
        <v>189</v>
      </c>
      <c r="Q9" s="65" t="s">
        <v>151</v>
      </c>
    </row>
    <row r="10" spans="1:17" ht="66.75" customHeight="1">
      <c r="A10" s="10" t="s">
        <v>14</v>
      </c>
      <c r="B10" s="29" t="s">
        <v>135</v>
      </c>
      <c r="C10" s="12">
        <v>765.8</v>
      </c>
      <c r="D10" s="31">
        <v>1265.788</v>
      </c>
      <c r="E10" s="31">
        <v>169.8</v>
      </c>
      <c r="F10" s="31">
        <v>765.8</v>
      </c>
      <c r="G10" s="31">
        <v>58.555</v>
      </c>
      <c r="H10" s="31">
        <f t="shared" si="0"/>
        <v>7.646252285191957</v>
      </c>
      <c r="I10" s="12">
        <f t="shared" si="3"/>
        <v>4.625972121713905</v>
      </c>
      <c r="J10" s="12">
        <f t="shared" si="1"/>
        <v>34.48468786808009</v>
      </c>
      <c r="K10" s="36">
        <f t="shared" si="2"/>
        <v>7.646252285191957</v>
      </c>
      <c r="L10" s="40">
        <v>0</v>
      </c>
      <c r="M10" s="40">
        <v>0</v>
      </c>
      <c r="N10" s="40">
        <v>8</v>
      </c>
      <c r="O10" s="41">
        <f>L10/(L10+M10+N10)%</f>
        <v>0</v>
      </c>
      <c r="P10" s="68" t="s">
        <v>172</v>
      </c>
      <c r="Q10" s="65" t="s">
        <v>187</v>
      </c>
    </row>
    <row r="11" spans="1:17" ht="125.25" customHeight="1">
      <c r="A11" s="10" t="s">
        <v>15</v>
      </c>
      <c r="B11" s="69" t="s">
        <v>139</v>
      </c>
      <c r="C11" s="25">
        <v>5258.4</v>
      </c>
      <c r="D11" s="46">
        <v>7258.4</v>
      </c>
      <c r="E11" s="46">
        <v>2877.9</v>
      </c>
      <c r="F11" s="46">
        <v>7258.4</v>
      </c>
      <c r="G11" s="46">
        <v>1219.7638</v>
      </c>
      <c r="H11" s="46">
        <f t="shared" si="0"/>
        <v>23.196481819564887</v>
      </c>
      <c r="I11" s="46">
        <f t="shared" si="3"/>
        <v>16.804857819905212</v>
      </c>
      <c r="J11" s="46">
        <f t="shared" si="1"/>
        <v>42.38381458702526</v>
      </c>
      <c r="K11" s="12">
        <f t="shared" si="2"/>
        <v>16.804857819905212</v>
      </c>
      <c r="L11" s="40">
        <v>1</v>
      </c>
      <c r="M11" s="40">
        <v>1</v>
      </c>
      <c r="N11" s="37">
        <v>9</v>
      </c>
      <c r="O11" s="19">
        <f aca="true" t="shared" si="4" ref="O11:O27">L11/(L11+M11+N11)%</f>
        <v>9.090909090909092</v>
      </c>
      <c r="P11" s="33" t="s">
        <v>163</v>
      </c>
      <c r="Q11" s="65" t="s">
        <v>164</v>
      </c>
    </row>
    <row r="12" spans="1:17" ht="79.5" customHeight="1">
      <c r="A12" s="10" t="s">
        <v>16</v>
      </c>
      <c r="B12" s="69" t="s">
        <v>57</v>
      </c>
      <c r="C12" s="99">
        <v>1747.6</v>
      </c>
      <c r="D12" s="25">
        <v>6705.6</v>
      </c>
      <c r="E12" s="25">
        <v>1747.6</v>
      </c>
      <c r="F12" s="25">
        <v>6705.6</v>
      </c>
      <c r="G12" s="25">
        <v>0</v>
      </c>
      <c r="H12" s="25">
        <f t="shared" si="0"/>
        <v>0</v>
      </c>
      <c r="I12" s="25">
        <f t="shared" si="3"/>
        <v>0</v>
      </c>
      <c r="J12" s="25">
        <f t="shared" si="1"/>
        <v>0</v>
      </c>
      <c r="K12" s="25">
        <f t="shared" si="2"/>
        <v>0</v>
      </c>
      <c r="L12" s="35">
        <v>0</v>
      </c>
      <c r="M12" s="35">
        <v>0</v>
      </c>
      <c r="N12" s="100">
        <v>4</v>
      </c>
      <c r="O12" s="19">
        <f t="shared" si="4"/>
        <v>0</v>
      </c>
      <c r="P12" s="33" t="s">
        <v>157</v>
      </c>
      <c r="Q12" s="65" t="s">
        <v>186</v>
      </c>
    </row>
    <row r="13" spans="1:17" ht="177.75" customHeight="1">
      <c r="A13" s="10" t="s">
        <v>17</v>
      </c>
      <c r="B13" s="69" t="s">
        <v>56</v>
      </c>
      <c r="C13" s="36">
        <v>100</v>
      </c>
      <c r="D13" s="30">
        <v>100</v>
      </c>
      <c r="E13" s="30">
        <v>66</v>
      </c>
      <c r="F13" s="30">
        <v>100</v>
      </c>
      <c r="G13" s="30">
        <v>30</v>
      </c>
      <c r="H13" s="13">
        <f t="shared" si="0"/>
        <v>30</v>
      </c>
      <c r="I13" s="58">
        <f t="shared" si="3"/>
        <v>30</v>
      </c>
      <c r="J13" s="58">
        <f t="shared" si="1"/>
        <v>45.45454545454545</v>
      </c>
      <c r="K13" s="58">
        <f t="shared" si="2"/>
        <v>30</v>
      </c>
      <c r="L13" s="18">
        <v>0</v>
      </c>
      <c r="M13" s="18">
        <v>0</v>
      </c>
      <c r="N13" s="37">
        <v>2</v>
      </c>
      <c r="O13" s="19">
        <f t="shared" si="4"/>
        <v>0</v>
      </c>
      <c r="P13" s="87" t="s">
        <v>182</v>
      </c>
      <c r="Q13" s="65" t="s">
        <v>68</v>
      </c>
    </row>
    <row r="14" spans="1:17" ht="107.25" customHeight="1">
      <c r="A14" s="10" t="s">
        <v>18</v>
      </c>
      <c r="B14" s="80" t="s">
        <v>31</v>
      </c>
      <c r="C14" s="59">
        <v>1049.8</v>
      </c>
      <c r="D14" s="13">
        <v>1199.811</v>
      </c>
      <c r="E14" s="13">
        <v>255</v>
      </c>
      <c r="F14" s="13">
        <v>1199.811</v>
      </c>
      <c r="G14" s="13">
        <v>0</v>
      </c>
      <c r="H14" s="31">
        <f t="shared" si="0"/>
        <v>0</v>
      </c>
      <c r="I14" s="36">
        <f t="shared" si="3"/>
        <v>0</v>
      </c>
      <c r="J14" s="36">
        <f t="shared" si="1"/>
        <v>0</v>
      </c>
      <c r="K14" s="36">
        <f t="shared" si="2"/>
        <v>0</v>
      </c>
      <c r="L14" s="42">
        <v>0</v>
      </c>
      <c r="M14" s="42">
        <v>5</v>
      </c>
      <c r="N14" s="42">
        <v>23</v>
      </c>
      <c r="O14" s="41">
        <f t="shared" si="4"/>
        <v>0</v>
      </c>
      <c r="P14" s="65" t="s">
        <v>153</v>
      </c>
      <c r="Q14" s="64" t="s">
        <v>148</v>
      </c>
    </row>
    <row r="15" spans="1:17" ht="164.25" customHeight="1">
      <c r="A15" s="10" t="s">
        <v>19</v>
      </c>
      <c r="B15" s="80" t="s">
        <v>53</v>
      </c>
      <c r="C15" s="12">
        <v>2674.67</v>
      </c>
      <c r="D15" s="31">
        <v>1460.002</v>
      </c>
      <c r="E15" s="31">
        <v>2674.7</v>
      </c>
      <c r="F15" s="31">
        <v>2674.7</v>
      </c>
      <c r="G15" s="31">
        <v>907.18239</v>
      </c>
      <c r="H15" s="31">
        <f t="shared" si="0"/>
        <v>33.9175445942864</v>
      </c>
      <c r="I15" s="36">
        <f t="shared" si="3"/>
        <v>62.13569501959587</v>
      </c>
      <c r="J15" s="36">
        <f t="shared" si="1"/>
        <v>33.91716416794407</v>
      </c>
      <c r="K15" s="36">
        <f t="shared" si="2"/>
        <v>33.91716416794407</v>
      </c>
      <c r="L15" s="40">
        <v>1</v>
      </c>
      <c r="M15" s="40">
        <v>3</v>
      </c>
      <c r="N15" s="40">
        <v>21</v>
      </c>
      <c r="O15" s="41">
        <f>L15/(L15+M15+N15)%</f>
        <v>4</v>
      </c>
      <c r="P15" s="65" t="s">
        <v>149</v>
      </c>
      <c r="Q15" s="64" t="s">
        <v>110</v>
      </c>
    </row>
    <row r="16" spans="1:17" ht="84" customHeight="1">
      <c r="A16" s="10" t="s">
        <v>20</v>
      </c>
      <c r="B16" s="81" t="s">
        <v>137</v>
      </c>
      <c r="C16" s="25">
        <v>214.695</v>
      </c>
      <c r="D16" s="46">
        <v>214.695</v>
      </c>
      <c r="E16" s="46">
        <v>533.8</v>
      </c>
      <c r="F16" s="46">
        <v>214.695</v>
      </c>
      <c r="G16" s="46">
        <v>0</v>
      </c>
      <c r="H16" s="31">
        <f t="shared" si="0"/>
        <v>0</v>
      </c>
      <c r="I16" s="12">
        <f t="shared" si="3"/>
        <v>0</v>
      </c>
      <c r="J16" s="12">
        <f t="shared" si="1"/>
        <v>0</v>
      </c>
      <c r="K16" s="12">
        <f t="shared" si="2"/>
        <v>0</v>
      </c>
      <c r="L16" s="47">
        <v>0</v>
      </c>
      <c r="M16" s="47">
        <v>0</v>
      </c>
      <c r="N16" s="35">
        <v>2</v>
      </c>
      <c r="O16" s="25">
        <f t="shared" si="4"/>
        <v>0</v>
      </c>
      <c r="P16" s="65" t="s">
        <v>150</v>
      </c>
      <c r="Q16" s="79" t="s">
        <v>110</v>
      </c>
    </row>
    <row r="17" spans="1:17" ht="236.25" customHeight="1">
      <c r="A17" s="10" t="s">
        <v>21</v>
      </c>
      <c r="B17" s="28" t="s">
        <v>138</v>
      </c>
      <c r="C17" s="25">
        <v>4150</v>
      </c>
      <c r="D17" s="25">
        <v>4150</v>
      </c>
      <c r="E17" s="25">
        <v>1150</v>
      </c>
      <c r="F17" s="25">
        <v>157143</v>
      </c>
      <c r="G17" s="25">
        <v>0</v>
      </c>
      <c r="H17" s="25">
        <f t="shared" si="0"/>
        <v>0</v>
      </c>
      <c r="I17" s="25">
        <f t="shared" si="3"/>
        <v>0</v>
      </c>
      <c r="J17" s="25">
        <f t="shared" si="1"/>
        <v>0</v>
      </c>
      <c r="K17" s="25">
        <f t="shared" si="2"/>
        <v>0</v>
      </c>
      <c r="L17" s="35">
        <v>0</v>
      </c>
      <c r="M17" s="35">
        <v>2</v>
      </c>
      <c r="N17" s="35">
        <v>1</v>
      </c>
      <c r="O17" s="25">
        <f>L17/(L17+M17+N17)%</f>
        <v>0</v>
      </c>
      <c r="P17" s="65" t="s">
        <v>152</v>
      </c>
      <c r="Q17" s="65" t="s">
        <v>156</v>
      </c>
    </row>
    <row r="18" spans="1:17" ht="77.25" customHeight="1">
      <c r="A18" s="10" t="s">
        <v>22</v>
      </c>
      <c r="B18" s="28" t="s">
        <v>41</v>
      </c>
      <c r="C18" s="25">
        <v>1800</v>
      </c>
      <c r="D18" s="101">
        <v>1800</v>
      </c>
      <c r="E18" s="101">
        <v>62.3</v>
      </c>
      <c r="F18" s="101">
        <v>1800</v>
      </c>
      <c r="G18" s="102">
        <v>0</v>
      </c>
      <c r="H18" s="13">
        <f t="shared" si="0"/>
        <v>0</v>
      </c>
      <c r="I18" s="58">
        <f t="shared" si="3"/>
        <v>0</v>
      </c>
      <c r="J18" s="58">
        <f t="shared" si="1"/>
        <v>0</v>
      </c>
      <c r="K18" s="58">
        <f t="shared" si="2"/>
        <v>0</v>
      </c>
      <c r="L18" s="103">
        <v>0</v>
      </c>
      <c r="M18" s="103">
        <v>0</v>
      </c>
      <c r="N18" s="35">
        <v>3</v>
      </c>
      <c r="O18" s="25">
        <f t="shared" si="4"/>
        <v>0</v>
      </c>
      <c r="P18" s="65" t="s">
        <v>42</v>
      </c>
      <c r="Q18" s="65" t="s">
        <v>158</v>
      </c>
    </row>
    <row r="19" spans="1:17" ht="145.5" customHeight="1">
      <c r="A19" s="10" t="s">
        <v>23</v>
      </c>
      <c r="B19" s="71" t="s">
        <v>140</v>
      </c>
      <c r="C19" s="59">
        <v>665</v>
      </c>
      <c r="D19" s="13">
        <v>1365</v>
      </c>
      <c r="E19" s="13">
        <v>665</v>
      </c>
      <c r="F19" s="13">
        <v>9143.1</v>
      </c>
      <c r="G19" s="13">
        <v>487.49899</v>
      </c>
      <c r="H19" s="31">
        <f t="shared" si="0"/>
        <v>73.30811879699247</v>
      </c>
      <c r="I19" s="36">
        <f t="shared" si="3"/>
        <v>35.71421172161172</v>
      </c>
      <c r="J19" s="88">
        <f t="shared" si="1"/>
        <v>73.30811879699247</v>
      </c>
      <c r="K19" s="88">
        <f t="shared" si="2"/>
        <v>5.331878575100349</v>
      </c>
      <c r="L19" s="42">
        <v>1</v>
      </c>
      <c r="M19" s="42">
        <v>1</v>
      </c>
      <c r="N19" s="42">
        <v>5</v>
      </c>
      <c r="O19" s="45">
        <f>L19/(L19+M19+N19)%</f>
        <v>14.285714285714285</v>
      </c>
      <c r="P19" s="65" t="s">
        <v>167</v>
      </c>
      <c r="Q19" s="65" t="s">
        <v>168</v>
      </c>
    </row>
    <row r="20" spans="1:17" ht="66.75" customHeight="1">
      <c r="A20" s="10" t="s">
        <v>24</v>
      </c>
      <c r="B20" s="71" t="s">
        <v>141</v>
      </c>
      <c r="C20" s="46">
        <v>200</v>
      </c>
      <c r="D20" s="46">
        <v>800</v>
      </c>
      <c r="E20" s="46">
        <v>0</v>
      </c>
      <c r="F20" s="46">
        <v>200</v>
      </c>
      <c r="G20" s="46">
        <v>0</v>
      </c>
      <c r="H20" s="31">
        <f t="shared" si="0"/>
        <v>0</v>
      </c>
      <c r="I20" s="36">
        <f t="shared" si="3"/>
        <v>0</v>
      </c>
      <c r="J20" s="89" t="e">
        <f t="shared" si="1"/>
        <v>#DIV/0!</v>
      </c>
      <c r="K20" s="88">
        <f t="shared" si="2"/>
        <v>0</v>
      </c>
      <c r="L20" s="47">
        <v>0</v>
      </c>
      <c r="M20" s="47">
        <v>0</v>
      </c>
      <c r="N20" s="47">
        <v>1</v>
      </c>
      <c r="O20" s="46">
        <f t="shared" si="4"/>
        <v>0</v>
      </c>
      <c r="P20" s="65" t="s">
        <v>170</v>
      </c>
      <c r="Q20" s="65" t="s">
        <v>178</v>
      </c>
    </row>
    <row r="21" spans="1:17" ht="110.25" customHeight="1">
      <c r="A21" s="10" t="s">
        <v>25</v>
      </c>
      <c r="B21" s="72" t="s">
        <v>79</v>
      </c>
      <c r="C21" s="25">
        <v>4911.432</v>
      </c>
      <c r="D21" s="25">
        <v>4911.432</v>
      </c>
      <c r="E21" s="25">
        <v>1174.7</v>
      </c>
      <c r="F21" s="25">
        <v>4911.432</v>
      </c>
      <c r="G21" s="25">
        <v>0</v>
      </c>
      <c r="H21" s="31">
        <f t="shared" si="0"/>
        <v>0</v>
      </c>
      <c r="I21" s="36">
        <f t="shared" si="3"/>
        <v>0</v>
      </c>
      <c r="J21" s="88">
        <f t="shared" si="1"/>
        <v>0</v>
      </c>
      <c r="K21" s="88">
        <f t="shared" si="2"/>
        <v>0</v>
      </c>
      <c r="L21" s="35">
        <v>0</v>
      </c>
      <c r="M21" s="35">
        <v>0</v>
      </c>
      <c r="N21" s="35">
        <v>6</v>
      </c>
      <c r="O21" s="25">
        <f>L21/(L21+M21+N21)%</f>
        <v>0</v>
      </c>
      <c r="P21" s="90" t="s">
        <v>190</v>
      </c>
      <c r="Q21" s="65" t="s">
        <v>161</v>
      </c>
    </row>
    <row r="22" spans="1:17" ht="74.25" customHeight="1">
      <c r="A22" s="10" t="s">
        <v>26</v>
      </c>
      <c r="B22" s="73" t="s">
        <v>183</v>
      </c>
      <c r="C22" s="59">
        <v>150</v>
      </c>
      <c r="D22" s="13">
        <v>150</v>
      </c>
      <c r="E22" s="13">
        <v>30</v>
      </c>
      <c r="F22" s="13">
        <v>150</v>
      </c>
      <c r="G22" s="13">
        <v>0</v>
      </c>
      <c r="H22" s="31">
        <f t="shared" si="0"/>
        <v>0</v>
      </c>
      <c r="I22" s="36">
        <f t="shared" si="3"/>
        <v>0</v>
      </c>
      <c r="J22" s="88">
        <f t="shared" si="1"/>
        <v>0</v>
      </c>
      <c r="K22" s="88">
        <f t="shared" si="2"/>
        <v>0</v>
      </c>
      <c r="L22" s="42">
        <v>0</v>
      </c>
      <c r="M22" s="42">
        <v>0</v>
      </c>
      <c r="N22" s="42">
        <v>10</v>
      </c>
      <c r="O22" s="25">
        <f>L22/(L22+M22+N22)%</f>
        <v>0</v>
      </c>
      <c r="P22" s="65" t="s">
        <v>169</v>
      </c>
      <c r="Q22" s="65" t="s">
        <v>177</v>
      </c>
    </row>
    <row r="23" spans="1:17" ht="65.25" customHeight="1">
      <c r="A23" s="10" t="s">
        <v>27</v>
      </c>
      <c r="B23" s="71" t="s">
        <v>52</v>
      </c>
      <c r="C23" s="25">
        <v>0</v>
      </c>
      <c r="D23" s="25">
        <v>0</v>
      </c>
      <c r="E23" s="25">
        <v>109.3</v>
      </c>
      <c r="F23" s="25">
        <v>109.3</v>
      </c>
      <c r="G23" s="25">
        <v>58.05</v>
      </c>
      <c r="H23" s="31">
        <v>0</v>
      </c>
      <c r="I23" s="36">
        <v>0</v>
      </c>
      <c r="J23" s="88">
        <f t="shared" si="1"/>
        <v>53.11070448307411</v>
      </c>
      <c r="K23" s="88">
        <f t="shared" si="2"/>
        <v>53.11070448307411</v>
      </c>
      <c r="L23" s="77">
        <v>23</v>
      </c>
      <c r="M23" s="77">
        <v>1</v>
      </c>
      <c r="N23" s="77">
        <v>11</v>
      </c>
      <c r="O23" s="25">
        <f>L23/(L23+M23+N23)%</f>
        <v>65.71428571428572</v>
      </c>
      <c r="P23" s="65" t="s">
        <v>191</v>
      </c>
      <c r="Q23" s="64" t="s">
        <v>171</v>
      </c>
    </row>
    <row r="24" spans="1:17" ht="78.75" customHeight="1">
      <c r="A24" s="10" t="s">
        <v>38</v>
      </c>
      <c r="B24" s="71" t="s">
        <v>142</v>
      </c>
      <c r="C24" s="83">
        <v>0</v>
      </c>
      <c r="D24" s="83">
        <v>0</v>
      </c>
      <c r="E24" s="83">
        <v>0</v>
      </c>
      <c r="F24" s="83">
        <v>0</v>
      </c>
      <c r="G24" s="25">
        <v>0</v>
      </c>
      <c r="H24" s="31">
        <v>0</v>
      </c>
      <c r="I24" s="36">
        <v>0</v>
      </c>
      <c r="J24" s="36">
        <v>0</v>
      </c>
      <c r="K24" s="36">
        <v>0</v>
      </c>
      <c r="L24" s="35">
        <v>3</v>
      </c>
      <c r="M24" s="35">
        <v>9</v>
      </c>
      <c r="N24" s="35">
        <v>4</v>
      </c>
      <c r="O24" s="25">
        <f>L24/(L24+M24+N24)%</f>
        <v>18.75</v>
      </c>
      <c r="P24" s="65" t="s">
        <v>175</v>
      </c>
      <c r="Q24" s="65" t="s">
        <v>176</v>
      </c>
    </row>
    <row r="25" spans="1:17" ht="59.25" customHeight="1">
      <c r="A25" s="54" t="s">
        <v>39</v>
      </c>
      <c r="B25" s="74" t="s">
        <v>132</v>
      </c>
      <c r="C25" s="76" t="s">
        <v>64</v>
      </c>
      <c r="D25" s="84" t="s">
        <v>63</v>
      </c>
      <c r="E25" s="97">
        <v>10</v>
      </c>
      <c r="F25" s="91">
        <v>0</v>
      </c>
      <c r="G25" s="91">
        <v>0</v>
      </c>
      <c r="H25" s="92">
        <v>0</v>
      </c>
      <c r="I25" s="93">
        <v>0</v>
      </c>
      <c r="J25" s="36">
        <f>G25/E25%</f>
        <v>0</v>
      </c>
      <c r="K25" s="89" t="e">
        <f>G25/F25%</f>
        <v>#DIV/0!</v>
      </c>
      <c r="L25" s="76">
        <v>0</v>
      </c>
      <c r="M25" s="76">
        <v>0</v>
      </c>
      <c r="N25" s="76">
        <v>0</v>
      </c>
      <c r="O25" s="76">
        <v>0</v>
      </c>
      <c r="P25" s="65" t="s">
        <v>143</v>
      </c>
      <c r="Q25" s="64" t="s">
        <v>144</v>
      </c>
    </row>
    <row r="26" spans="1:17" ht="66" customHeight="1">
      <c r="A26" s="10" t="s">
        <v>179</v>
      </c>
      <c r="B26" s="104" t="s">
        <v>180</v>
      </c>
      <c r="C26" s="84" t="s">
        <v>64</v>
      </c>
      <c r="D26" s="84" t="s">
        <v>63</v>
      </c>
      <c r="E26" s="97">
        <v>255</v>
      </c>
      <c r="F26" s="91">
        <v>0</v>
      </c>
      <c r="G26" s="91">
        <v>0</v>
      </c>
      <c r="H26" s="92">
        <v>0</v>
      </c>
      <c r="I26" s="105">
        <v>0</v>
      </c>
      <c r="J26" s="12">
        <f>G26/E26%</f>
        <v>0</v>
      </c>
      <c r="K26" s="106" t="e">
        <f>G26/F26%</f>
        <v>#DIV/0!</v>
      </c>
      <c r="L26" s="84">
        <v>0</v>
      </c>
      <c r="M26" s="84">
        <v>0</v>
      </c>
      <c r="N26" s="84">
        <v>0</v>
      </c>
      <c r="O26" s="84">
        <v>0</v>
      </c>
      <c r="P26" s="68" t="s">
        <v>181</v>
      </c>
      <c r="Q26" s="107" t="s">
        <v>144</v>
      </c>
    </row>
    <row r="27" spans="1:17" ht="20.25" customHeight="1">
      <c r="A27" s="108"/>
      <c r="B27" s="109"/>
      <c r="C27" s="57">
        <f>SUM(C6:C26)</f>
        <v>25348.497</v>
      </c>
      <c r="D27" s="57">
        <f>SUM(D6:D26)</f>
        <v>33741.828</v>
      </c>
      <c r="E27" s="57">
        <f>SUM(E6:E26)</f>
        <v>12353.899999999998</v>
      </c>
      <c r="F27" s="57">
        <f>SUM(F6:F26)</f>
        <v>194036.896</v>
      </c>
      <c r="G27" s="57">
        <f>SUM(G6:G26)</f>
        <v>3015.19918</v>
      </c>
      <c r="H27" s="57">
        <f>G27/C27%</f>
        <v>11.894982096966144</v>
      </c>
      <c r="I27" s="57">
        <f t="shared" si="3"/>
        <v>8.936087220882046</v>
      </c>
      <c r="J27" s="57">
        <f t="shared" si="1"/>
        <v>24.406860829373727</v>
      </c>
      <c r="K27" s="57">
        <f t="shared" si="2"/>
        <v>1.553930846224215</v>
      </c>
      <c r="L27" s="110">
        <f>SUM(L6:L26)</f>
        <v>37</v>
      </c>
      <c r="M27" s="110">
        <f>SUM(M6:M26)</f>
        <v>28</v>
      </c>
      <c r="N27" s="110">
        <f>SUM(N6:N26)</f>
        <v>133</v>
      </c>
      <c r="O27" s="57">
        <f t="shared" si="4"/>
        <v>18.68686868686869</v>
      </c>
      <c r="P27" s="111"/>
      <c r="Q27" s="111"/>
    </row>
    <row r="28" spans="1:17" ht="20.25" customHeight="1">
      <c r="A28" s="124" t="s">
        <v>3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6"/>
    </row>
    <row r="29" spans="1:17" ht="80.25" customHeight="1">
      <c r="A29" s="10" t="s">
        <v>10</v>
      </c>
      <c r="B29" s="71" t="s">
        <v>145</v>
      </c>
      <c r="C29" s="36">
        <v>1402.1</v>
      </c>
      <c r="D29" s="26">
        <v>1402.1</v>
      </c>
      <c r="E29" s="26">
        <v>0</v>
      </c>
      <c r="F29" s="26">
        <v>1402.1</v>
      </c>
      <c r="G29" s="26">
        <v>0</v>
      </c>
      <c r="H29" s="26">
        <f aca="true" t="shared" si="5" ref="H29:H35">G29/C29%</f>
        <v>0</v>
      </c>
      <c r="I29" s="26">
        <f>G29/D29%</f>
        <v>0</v>
      </c>
      <c r="J29" s="26">
        <v>0</v>
      </c>
      <c r="K29" s="26">
        <f>G29/F29%</f>
        <v>0</v>
      </c>
      <c r="L29" s="37">
        <v>0</v>
      </c>
      <c r="M29" s="37">
        <v>0</v>
      </c>
      <c r="N29" s="37">
        <v>8</v>
      </c>
      <c r="O29" s="26">
        <f>L29/(L29+M29+N29)%</f>
        <v>0</v>
      </c>
      <c r="P29" s="33" t="s">
        <v>165</v>
      </c>
      <c r="Q29" s="32" t="s">
        <v>103</v>
      </c>
    </row>
    <row r="30" spans="1:17" ht="107.25" customHeight="1">
      <c r="A30" s="10" t="s">
        <v>11</v>
      </c>
      <c r="B30" s="71" t="s">
        <v>50</v>
      </c>
      <c r="C30" s="36">
        <v>3115.9</v>
      </c>
      <c r="D30" s="26">
        <v>3055.2</v>
      </c>
      <c r="E30" s="26">
        <v>3115.9</v>
      </c>
      <c r="F30" s="26">
        <v>3115.9</v>
      </c>
      <c r="G30" s="26">
        <v>0</v>
      </c>
      <c r="H30" s="26">
        <f t="shared" si="5"/>
        <v>0</v>
      </c>
      <c r="I30" s="26">
        <f aca="true" t="shared" si="6" ref="I30:I38">G30/D30%</f>
        <v>0</v>
      </c>
      <c r="J30" s="26">
        <f>G30/E30%</f>
        <v>0</v>
      </c>
      <c r="K30" s="26">
        <f aca="true" t="shared" si="7" ref="K30:K38">G30/F30%</f>
        <v>0</v>
      </c>
      <c r="L30" s="37">
        <v>0</v>
      </c>
      <c r="M30" s="37">
        <v>0</v>
      </c>
      <c r="N30" s="37">
        <v>2</v>
      </c>
      <c r="O30" s="19">
        <f>L30/(L30+M30+N30)%</f>
        <v>0</v>
      </c>
      <c r="P30" s="33" t="s">
        <v>105</v>
      </c>
      <c r="Q30" s="32" t="s">
        <v>104</v>
      </c>
    </row>
    <row r="31" spans="1:17" ht="81.75" customHeight="1">
      <c r="A31" s="10" t="s">
        <v>12</v>
      </c>
      <c r="B31" s="71" t="s">
        <v>51</v>
      </c>
      <c r="C31" s="36">
        <v>923.2</v>
      </c>
      <c r="D31" s="26">
        <v>923.2</v>
      </c>
      <c r="E31" s="26">
        <v>1926.6</v>
      </c>
      <c r="F31" s="26">
        <v>1926.6</v>
      </c>
      <c r="G31" s="26">
        <v>0</v>
      </c>
      <c r="H31" s="26">
        <f t="shared" si="5"/>
        <v>0</v>
      </c>
      <c r="I31" s="26">
        <f t="shared" si="6"/>
        <v>0</v>
      </c>
      <c r="J31" s="26">
        <f aca="true" t="shared" si="8" ref="J31:J38">G31/E31%</f>
        <v>0</v>
      </c>
      <c r="K31" s="26">
        <f t="shared" si="7"/>
        <v>0</v>
      </c>
      <c r="L31" s="37">
        <v>0</v>
      </c>
      <c r="M31" s="37">
        <v>0</v>
      </c>
      <c r="N31" s="37">
        <v>6</v>
      </c>
      <c r="O31" s="26">
        <f>L31/(L31+M31+N31)%</f>
        <v>0</v>
      </c>
      <c r="P31" s="33" t="s">
        <v>166</v>
      </c>
      <c r="Q31" s="32" t="s">
        <v>104</v>
      </c>
    </row>
    <row r="32" spans="1:17" ht="93.75" customHeight="1">
      <c r="A32" s="10" t="s">
        <v>13</v>
      </c>
      <c r="B32" s="71" t="s">
        <v>146</v>
      </c>
      <c r="C32" s="36">
        <v>508</v>
      </c>
      <c r="D32" s="26">
        <v>1100.8</v>
      </c>
      <c r="E32" s="26">
        <v>117.6</v>
      </c>
      <c r="F32" s="26">
        <v>508</v>
      </c>
      <c r="G32" s="26">
        <v>0</v>
      </c>
      <c r="H32" s="94">
        <f t="shared" si="5"/>
        <v>0</v>
      </c>
      <c r="I32" s="94">
        <f t="shared" si="6"/>
        <v>0</v>
      </c>
      <c r="J32" s="26">
        <f t="shared" si="8"/>
        <v>0</v>
      </c>
      <c r="K32" s="94">
        <f>G32/F32%</f>
        <v>0</v>
      </c>
      <c r="L32" s="37">
        <v>0</v>
      </c>
      <c r="M32" s="37">
        <v>0</v>
      </c>
      <c r="N32" s="37">
        <v>10</v>
      </c>
      <c r="O32" s="26">
        <f>L32/(L32+M32+N32)%</f>
        <v>0</v>
      </c>
      <c r="P32" s="33" t="s">
        <v>173</v>
      </c>
      <c r="Q32" s="64" t="s">
        <v>174</v>
      </c>
    </row>
    <row r="33" spans="1:17" ht="78" customHeight="1">
      <c r="A33" s="10" t="s">
        <v>14</v>
      </c>
      <c r="B33" s="75" t="s">
        <v>147</v>
      </c>
      <c r="C33" s="12">
        <v>3730</v>
      </c>
      <c r="D33" s="31">
        <v>3730</v>
      </c>
      <c r="E33" s="31">
        <v>233.4</v>
      </c>
      <c r="F33" s="31">
        <v>3730</v>
      </c>
      <c r="G33" s="31">
        <v>60</v>
      </c>
      <c r="H33" s="94">
        <f t="shared" si="5"/>
        <v>1.60857908847185</v>
      </c>
      <c r="I33" s="94">
        <f t="shared" si="6"/>
        <v>1.60857908847185</v>
      </c>
      <c r="J33" s="26">
        <f t="shared" si="8"/>
        <v>25.70694087403599</v>
      </c>
      <c r="K33" s="94">
        <f t="shared" si="7"/>
        <v>1.60857908847185</v>
      </c>
      <c r="L33" s="40">
        <v>0</v>
      </c>
      <c r="M33" s="40">
        <v>1</v>
      </c>
      <c r="N33" s="40">
        <v>1</v>
      </c>
      <c r="O33" s="31">
        <v>0</v>
      </c>
      <c r="P33" s="33" t="s">
        <v>192</v>
      </c>
      <c r="Q33" s="32" t="s">
        <v>76</v>
      </c>
    </row>
    <row r="34" spans="1:17" ht="76.5" customHeight="1">
      <c r="A34" s="10" t="s">
        <v>15</v>
      </c>
      <c r="B34" s="75" t="s">
        <v>54</v>
      </c>
      <c r="C34" s="46">
        <v>15841.3</v>
      </c>
      <c r="D34" s="46">
        <v>22323.7</v>
      </c>
      <c r="E34" s="46">
        <v>9597.9</v>
      </c>
      <c r="F34" s="46">
        <v>15841.3</v>
      </c>
      <c r="G34" s="46">
        <v>4665</v>
      </c>
      <c r="H34" s="94">
        <f t="shared" si="5"/>
        <v>29.44834072961184</v>
      </c>
      <c r="I34" s="94">
        <f t="shared" si="6"/>
        <v>20.897073513799235</v>
      </c>
      <c r="J34" s="26">
        <f>G34/E34%</f>
        <v>48.604382208608136</v>
      </c>
      <c r="K34" s="94">
        <f>G34/F34%</f>
        <v>29.44834072961184</v>
      </c>
      <c r="L34" s="47">
        <v>0</v>
      </c>
      <c r="M34" s="47">
        <v>1</v>
      </c>
      <c r="N34" s="47">
        <v>0</v>
      </c>
      <c r="O34" s="46">
        <f>1/12</f>
        <v>0.08333333333333333</v>
      </c>
      <c r="P34" s="67" t="s">
        <v>160</v>
      </c>
      <c r="Q34" s="55" t="s">
        <v>71</v>
      </c>
    </row>
    <row r="35" spans="1:17" ht="81" customHeight="1">
      <c r="A35" s="10" t="s">
        <v>16</v>
      </c>
      <c r="B35" s="71" t="s">
        <v>98</v>
      </c>
      <c r="C35" s="25">
        <v>595</v>
      </c>
      <c r="D35" s="25">
        <v>595</v>
      </c>
      <c r="E35" s="25">
        <v>108.4</v>
      </c>
      <c r="F35" s="25">
        <v>595</v>
      </c>
      <c r="G35" s="25">
        <v>33.4</v>
      </c>
      <c r="H35" s="94">
        <f t="shared" si="5"/>
        <v>5.61344537815126</v>
      </c>
      <c r="I35" s="94">
        <f t="shared" si="6"/>
        <v>5.61344537815126</v>
      </c>
      <c r="J35" s="26">
        <f t="shared" si="8"/>
        <v>30.811808118081178</v>
      </c>
      <c r="K35" s="94">
        <f t="shared" si="7"/>
        <v>5.61344537815126</v>
      </c>
      <c r="L35" s="35">
        <v>1</v>
      </c>
      <c r="M35" s="35">
        <v>0</v>
      </c>
      <c r="N35" s="35">
        <v>11</v>
      </c>
      <c r="O35" s="25">
        <f>L35/(L35+M35+N35)%</f>
        <v>8.333333333333334</v>
      </c>
      <c r="P35" s="43" t="s">
        <v>99</v>
      </c>
      <c r="Q35" s="32" t="s">
        <v>159</v>
      </c>
    </row>
    <row r="36" spans="1:17" ht="104.25" customHeight="1">
      <c r="A36" s="10" t="s">
        <v>17</v>
      </c>
      <c r="B36" s="71" t="s">
        <v>55</v>
      </c>
      <c r="C36" s="25">
        <v>0</v>
      </c>
      <c r="D36" s="25">
        <v>0</v>
      </c>
      <c r="E36" s="25">
        <v>10</v>
      </c>
      <c r="F36" s="25">
        <v>560</v>
      </c>
      <c r="G36" s="25">
        <v>0</v>
      </c>
      <c r="H36" s="94">
        <v>0</v>
      </c>
      <c r="I36" s="94">
        <v>0</v>
      </c>
      <c r="J36" s="26">
        <f t="shared" si="8"/>
        <v>0</v>
      </c>
      <c r="K36" s="94">
        <f t="shared" si="7"/>
        <v>0</v>
      </c>
      <c r="L36" s="78">
        <v>0</v>
      </c>
      <c r="M36" s="78">
        <v>0</v>
      </c>
      <c r="N36" s="78">
        <v>1</v>
      </c>
      <c r="O36" s="25">
        <v>0</v>
      </c>
      <c r="P36" s="65" t="s">
        <v>193</v>
      </c>
      <c r="Q36" s="64" t="s">
        <v>162</v>
      </c>
    </row>
    <row r="37" spans="1:17" ht="18.75" customHeight="1">
      <c r="A37" s="34"/>
      <c r="B37" s="14" t="s">
        <v>7</v>
      </c>
      <c r="C37" s="15">
        <f>SUM(C29:C36)</f>
        <v>26115.5</v>
      </c>
      <c r="D37" s="15">
        <f>SUM(D29:D36)</f>
        <v>33130</v>
      </c>
      <c r="E37" s="15">
        <f>SUM(E29:E36)</f>
        <v>15109.8</v>
      </c>
      <c r="F37" s="15">
        <f>SUM(F29:F36)</f>
        <v>27678.9</v>
      </c>
      <c r="G37" s="16">
        <f>SUM(G29:G36)</f>
        <v>4758.4</v>
      </c>
      <c r="H37" s="95">
        <f>G37/C37%</f>
        <v>18.220596963489115</v>
      </c>
      <c r="I37" s="95">
        <f t="shared" si="6"/>
        <v>14.362813160277693</v>
      </c>
      <c r="J37" s="95">
        <f>G37/E37%</f>
        <v>31.492144171332512</v>
      </c>
      <c r="K37" s="95">
        <f t="shared" si="7"/>
        <v>17.19143463071148</v>
      </c>
      <c r="L37" s="17">
        <f>SUM(L29:L36)</f>
        <v>1</v>
      </c>
      <c r="M37" s="17">
        <f>SUM(M29:M36)</f>
        <v>2</v>
      </c>
      <c r="N37" s="17">
        <f>SUM(N29:N36)</f>
        <v>39</v>
      </c>
      <c r="O37" s="20">
        <f>L37/(L37+M37+N37)*100</f>
        <v>2.380952380952381</v>
      </c>
      <c r="P37" s="56"/>
      <c r="Q37" s="56"/>
    </row>
    <row r="38" spans="1:17" ht="30" customHeight="1">
      <c r="A38" s="7"/>
      <c r="B38" s="11" t="s">
        <v>8</v>
      </c>
      <c r="C38" s="8">
        <f>C27+C37</f>
        <v>51463.997</v>
      </c>
      <c r="D38" s="8">
        <f>D27+D37</f>
        <v>66871.82800000001</v>
      </c>
      <c r="E38" s="8">
        <f>E27+E37</f>
        <v>27463.699999999997</v>
      </c>
      <c r="F38" s="8">
        <f>F27+F37</f>
        <v>221715.796</v>
      </c>
      <c r="G38" s="96">
        <f>G27+G37</f>
        <v>7773.599179999999</v>
      </c>
      <c r="H38" s="95">
        <f>G38/C38%</f>
        <v>15.10492700362935</v>
      </c>
      <c r="I38" s="95">
        <f t="shared" si="6"/>
        <v>11.624624916788575</v>
      </c>
      <c r="J38" s="95">
        <f t="shared" si="8"/>
        <v>28.304995976507175</v>
      </c>
      <c r="K38" s="95">
        <f t="shared" si="7"/>
        <v>3.5061097676594946</v>
      </c>
      <c r="L38" s="22">
        <f>L27+L37</f>
        <v>38</v>
      </c>
      <c r="M38" s="22">
        <f>M27+M37</f>
        <v>30</v>
      </c>
      <c r="N38" s="22">
        <f>N27+N37</f>
        <v>172</v>
      </c>
      <c r="O38" s="9">
        <f>L38/(L38+M38+N38)*100</f>
        <v>15.833333333333332</v>
      </c>
      <c r="P38" s="21"/>
      <c r="Q38" s="21"/>
    </row>
    <row r="39" spans="2:17" ht="7.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ht="39" customHeight="1"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6"/>
      <c r="N40" s="4"/>
      <c r="O40" s="4"/>
      <c r="P40" s="4"/>
      <c r="Q40" s="5"/>
    </row>
    <row r="41" ht="15" customHeight="1">
      <c r="B41" s="3"/>
    </row>
  </sheetData>
  <sheetProtection/>
  <mergeCells count="20">
    <mergeCell ref="O3:O4"/>
    <mergeCell ref="P3:P4"/>
    <mergeCell ref="Q3:Q4"/>
    <mergeCell ref="A5:Q5"/>
    <mergeCell ref="A28:Q28"/>
    <mergeCell ref="B40:L40"/>
    <mergeCell ref="F3:F4"/>
    <mergeCell ref="K3:K4"/>
    <mergeCell ref="E3:E4"/>
    <mergeCell ref="J3:J4"/>
    <mergeCell ref="B1:Q1"/>
    <mergeCell ref="B2:Q2"/>
    <mergeCell ref="A3:A4"/>
    <mergeCell ref="B3:B4"/>
    <mergeCell ref="C3:C4"/>
    <mergeCell ref="D3:D4"/>
    <mergeCell ref="G3:G4"/>
    <mergeCell ref="H3:H4"/>
    <mergeCell ref="I3:I4"/>
    <mergeCell ref="L3:N3"/>
  </mergeCells>
  <printOptions horizontalCentered="1"/>
  <pageMargins left="0.2362204724409449" right="0.2362204724409449" top="0.5511811023622047" bottom="0.5511811023622047" header="0.5118110236220472" footer="0.5118110236220472"/>
  <pageSetup horizontalDpi="300" verticalDpi="300" orientation="landscape" paperSize="9" scale="62" r:id="rId1"/>
  <rowBreaks count="3" manualBreakCount="3">
    <brk id="12" max="16" man="1"/>
    <brk id="17" max="16" man="1"/>
    <brk id="27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SheetLayoutView="100" zoomScalePageLayoutView="0" workbookViewId="0" topLeftCell="A1">
      <pane ySplit="4" topLeftCell="A20" activePane="bottomLeft" state="frozen"/>
      <selection pane="topLeft" activeCell="A1" sqref="A1"/>
      <selection pane="bottomLeft" activeCell="E30" sqref="E30"/>
    </sheetView>
  </sheetViews>
  <sheetFormatPr defaultColWidth="9.421875" defaultRowHeight="15" customHeight="1"/>
  <cols>
    <col min="1" max="1" width="4.140625" style="1" customWidth="1"/>
    <col min="2" max="2" width="68.421875" style="1" customWidth="1"/>
    <col min="3" max="3" width="14.140625" style="1" customWidth="1"/>
    <col min="4" max="4" width="14.28125" style="1" customWidth="1"/>
    <col min="5" max="7" width="14.421875" style="1" customWidth="1"/>
    <col min="8" max="8" width="11.140625" style="1" customWidth="1"/>
    <col min="9" max="9" width="10.28125" style="1" customWidth="1"/>
    <col min="10" max="10" width="10.7109375" style="1" customWidth="1"/>
    <col min="11" max="11" width="10.28125" style="1" customWidth="1"/>
    <col min="12" max="16384" width="9.421875" style="1" customWidth="1"/>
  </cols>
  <sheetData>
    <row r="1" spans="2:11" ht="19.5" customHeight="1">
      <c r="B1" s="118" t="s">
        <v>230</v>
      </c>
      <c r="C1" s="118"/>
      <c r="D1" s="118"/>
      <c r="E1" s="118"/>
      <c r="F1" s="118"/>
      <c r="G1" s="118"/>
      <c r="H1" s="118"/>
      <c r="I1" s="118"/>
      <c r="J1" s="118"/>
      <c r="K1" s="118"/>
    </row>
    <row r="2" spans="2:11" ht="16.5" customHeight="1">
      <c r="B2" s="119" t="s">
        <v>201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1:11" ht="22.5" customHeight="1">
      <c r="A3" s="120" t="s">
        <v>9</v>
      </c>
      <c r="B3" s="120" t="s">
        <v>4</v>
      </c>
      <c r="C3" s="121" t="s">
        <v>203</v>
      </c>
      <c r="D3" s="121" t="s">
        <v>204</v>
      </c>
      <c r="E3" s="121" t="s">
        <v>205</v>
      </c>
      <c r="F3" s="129" t="s">
        <v>206</v>
      </c>
      <c r="G3" s="128" t="s">
        <v>194</v>
      </c>
      <c r="H3" s="121" t="s">
        <v>195</v>
      </c>
      <c r="I3" s="121" t="s">
        <v>196</v>
      </c>
      <c r="J3" s="121" t="s">
        <v>207</v>
      </c>
      <c r="K3" s="129" t="s">
        <v>208</v>
      </c>
    </row>
    <row r="4" spans="1:11" ht="51" customHeight="1">
      <c r="A4" s="120"/>
      <c r="B4" s="120"/>
      <c r="C4" s="121"/>
      <c r="D4" s="121"/>
      <c r="E4" s="121"/>
      <c r="F4" s="130"/>
      <c r="G4" s="128"/>
      <c r="H4" s="121"/>
      <c r="I4" s="121"/>
      <c r="J4" s="121"/>
      <c r="K4" s="130"/>
    </row>
    <row r="5" spans="1:11" ht="22.5" customHeight="1">
      <c r="A5" s="122" t="s">
        <v>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52.5" customHeight="1">
      <c r="A6" s="10" t="s">
        <v>10</v>
      </c>
      <c r="B6" s="27" t="s">
        <v>202</v>
      </c>
      <c r="C6" s="25">
        <v>200</v>
      </c>
      <c r="D6" s="25">
        <v>2070.1</v>
      </c>
      <c r="E6" s="25">
        <v>200</v>
      </c>
      <c r="F6" s="25">
        <v>2070.1</v>
      </c>
      <c r="G6" s="25">
        <v>0</v>
      </c>
      <c r="H6" s="25">
        <f>G6/C6%</f>
        <v>0</v>
      </c>
      <c r="I6" s="25">
        <f aca="true" t="shared" si="0" ref="I6:I14">G6/D6%</f>
        <v>0</v>
      </c>
      <c r="J6" s="25">
        <f>G6/E6%</f>
        <v>0</v>
      </c>
      <c r="K6" s="36">
        <f>G6/F6%</f>
        <v>0</v>
      </c>
    </row>
    <row r="7" spans="1:11" ht="66.75" customHeight="1">
      <c r="A7" s="10" t="s">
        <v>11</v>
      </c>
      <c r="B7" s="72" t="s">
        <v>211</v>
      </c>
      <c r="C7" s="25">
        <v>1174.7</v>
      </c>
      <c r="D7" s="25">
        <v>5181.6</v>
      </c>
      <c r="E7" s="25">
        <v>1174.7</v>
      </c>
      <c r="F7" s="25">
        <v>5181.6</v>
      </c>
      <c r="G7" s="25">
        <v>0</v>
      </c>
      <c r="H7" s="25">
        <f>G7/C7%</f>
        <v>0</v>
      </c>
      <c r="I7" s="25">
        <f t="shared" si="0"/>
        <v>0</v>
      </c>
      <c r="J7" s="25">
        <f>G7/E7%</f>
        <v>0</v>
      </c>
      <c r="K7" s="36">
        <f>G7/F7%</f>
        <v>0</v>
      </c>
    </row>
    <row r="8" spans="1:11" ht="42" customHeight="1">
      <c r="A8" s="10" t="s">
        <v>12</v>
      </c>
      <c r="B8" s="73" t="s">
        <v>197</v>
      </c>
      <c r="C8" s="25">
        <v>150</v>
      </c>
      <c r="D8" s="25">
        <v>400</v>
      </c>
      <c r="E8" s="25">
        <v>150</v>
      </c>
      <c r="F8" s="25">
        <v>400</v>
      </c>
      <c r="G8" s="25">
        <v>0</v>
      </c>
      <c r="H8" s="25">
        <f>G8/C8%</f>
        <v>0</v>
      </c>
      <c r="I8" s="25">
        <f t="shared" si="0"/>
        <v>0</v>
      </c>
      <c r="J8" s="25">
        <f>G8/E8%</f>
        <v>0</v>
      </c>
      <c r="K8" s="36">
        <f>G8/F8%</f>
        <v>0</v>
      </c>
    </row>
    <row r="9" spans="1:11" ht="38.25" customHeight="1">
      <c r="A9" s="10" t="s">
        <v>13</v>
      </c>
      <c r="B9" s="71" t="s">
        <v>198</v>
      </c>
      <c r="C9" s="25">
        <v>109.3</v>
      </c>
      <c r="D9" s="25">
        <v>200</v>
      </c>
      <c r="E9" s="25">
        <v>109.3</v>
      </c>
      <c r="F9" s="25">
        <v>200</v>
      </c>
      <c r="G9" s="25">
        <v>0</v>
      </c>
      <c r="H9" s="25">
        <f>G9/C9%</f>
        <v>0</v>
      </c>
      <c r="I9" s="25">
        <f t="shared" si="0"/>
        <v>0</v>
      </c>
      <c r="J9" s="25">
        <f>G9/E9%</f>
        <v>0</v>
      </c>
      <c r="K9" s="36">
        <f>G9/F9%</f>
        <v>0</v>
      </c>
    </row>
    <row r="10" spans="1:11" ht="53.25" customHeight="1">
      <c r="A10" s="10" t="s">
        <v>14</v>
      </c>
      <c r="B10" s="71" t="s">
        <v>199</v>
      </c>
      <c r="C10" s="25">
        <v>0</v>
      </c>
      <c r="D10" s="25">
        <v>1121.484</v>
      </c>
      <c r="E10" s="25">
        <v>0</v>
      </c>
      <c r="F10" s="25">
        <v>1121.484</v>
      </c>
      <c r="G10" s="25">
        <v>0</v>
      </c>
      <c r="H10" s="25" t="s">
        <v>200</v>
      </c>
      <c r="I10" s="25">
        <f t="shared" si="0"/>
        <v>0</v>
      </c>
      <c r="J10" s="25" t="s">
        <v>200</v>
      </c>
      <c r="K10" s="36" t="s">
        <v>200</v>
      </c>
    </row>
    <row r="11" spans="1:11" ht="39" customHeight="1">
      <c r="A11" s="10" t="s">
        <v>15</v>
      </c>
      <c r="B11" s="74" t="s">
        <v>212</v>
      </c>
      <c r="C11" s="25">
        <v>10</v>
      </c>
      <c r="D11" s="25">
        <v>10</v>
      </c>
      <c r="E11" s="25">
        <v>10</v>
      </c>
      <c r="F11" s="25">
        <v>10</v>
      </c>
      <c r="G11" s="25">
        <v>0</v>
      </c>
      <c r="H11" s="25">
        <f>G11/C11%</f>
        <v>0</v>
      </c>
      <c r="I11" s="25">
        <f t="shared" si="0"/>
        <v>0</v>
      </c>
      <c r="J11" s="25">
        <f aca="true" t="shared" si="1" ref="J11:J23">G11/E11%</f>
        <v>0</v>
      </c>
      <c r="K11" s="36">
        <f aca="true" t="shared" si="2" ref="K11:K19">G11/F11%</f>
        <v>0</v>
      </c>
    </row>
    <row r="12" spans="1:11" ht="53.25" customHeight="1">
      <c r="A12" s="10" t="s">
        <v>16</v>
      </c>
      <c r="B12" s="104" t="s">
        <v>213</v>
      </c>
      <c r="C12" s="25">
        <v>255</v>
      </c>
      <c r="D12" s="25">
        <v>3687.87</v>
      </c>
      <c r="E12" s="25">
        <v>255</v>
      </c>
      <c r="F12" s="25">
        <v>3687.87</v>
      </c>
      <c r="G12" s="25">
        <v>0</v>
      </c>
      <c r="H12" s="25">
        <f>G12/C12%</f>
        <v>0</v>
      </c>
      <c r="I12" s="25">
        <f t="shared" si="0"/>
        <v>0</v>
      </c>
      <c r="J12" s="25">
        <f t="shared" si="1"/>
        <v>0</v>
      </c>
      <c r="K12" s="36">
        <f t="shared" si="2"/>
        <v>0</v>
      </c>
    </row>
    <row r="13" spans="1:11" ht="51" customHeight="1">
      <c r="A13" s="10" t="s">
        <v>17</v>
      </c>
      <c r="B13" s="69" t="s">
        <v>214</v>
      </c>
      <c r="C13" s="25">
        <v>566</v>
      </c>
      <c r="D13" s="25">
        <v>566.9</v>
      </c>
      <c r="E13" s="25">
        <v>566</v>
      </c>
      <c r="F13" s="25">
        <v>2240</v>
      </c>
      <c r="G13" s="25">
        <v>1591.58132</v>
      </c>
      <c r="H13" s="25">
        <f aca="true" t="shared" si="3" ref="H13:H24">G13/C13%</f>
        <v>281.19811307420497</v>
      </c>
      <c r="I13" s="25">
        <f t="shared" si="0"/>
        <v>280.75168812841775</v>
      </c>
      <c r="J13" s="25">
        <f t="shared" si="1"/>
        <v>281.19811307420497</v>
      </c>
      <c r="K13" s="58">
        <f t="shared" si="2"/>
        <v>71.0527375</v>
      </c>
    </row>
    <row r="14" spans="1:11" ht="40.5" customHeight="1">
      <c r="A14" s="10" t="s">
        <v>18</v>
      </c>
      <c r="B14" s="27" t="s">
        <v>215</v>
      </c>
      <c r="C14" s="25">
        <v>162.3</v>
      </c>
      <c r="D14" s="25">
        <v>162.3</v>
      </c>
      <c r="E14" s="25">
        <v>162.3</v>
      </c>
      <c r="F14" s="25">
        <v>162.3</v>
      </c>
      <c r="G14" s="25">
        <v>0</v>
      </c>
      <c r="H14" s="25">
        <f t="shared" si="3"/>
        <v>0</v>
      </c>
      <c r="I14" s="25">
        <f t="shared" si="0"/>
        <v>0</v>
      </c>
      <c r="J14" s="25">
        <f t="shared" si="1"/>
        <v>0</v>
      </c>
      <c r="K14" s="36">
        <f t="shared" si="2"/>
        <v>0</v>
      </c>
    </row>
    <row r="15" spans="1:11" ht="26.25" customHeight="1">
      <c r="A15" s="10" t="s">
        <v>19</v>
      </c>
      <c r="B15" s="28" t="s">
        <v>216</v>
      </c>
      <c r="C15" s="25">
        <v>362.3</v>
      </c>
      <c r="D15" s="25">
        <v>2832.8</v>
      </c>
      <c r="E15" s="25">
        <v>362.3</v>
      </c>
      <c r="F15" s="25">
        <v>2832.8</v>
      </c>
      <c r="G15" s="117">
        <v>0</v>
      </c>
      <c r="H15" s="25">
        <f t="shared" si="3"/>
        <v>0</v>
      </c>
      <c r="I15" s="25">
        <f aca="true" t="shared" si="4" ref="I15:I24">G15/D15%</f>
        <v>0</v>
      </c>
      <c r="J15" s="25">
        <f t="shared" si="1"/>
        <v>0</v>
      </c>
      <c r="K15" s="58">
        <f t="shared" si="2"/>
        <v>0</v>
      </c>
    </row>
    <row r="16" spans="1:11" ht="30" customHeight="1">
      <c r="A16" s="10" t="s">
        <v>20</v>
      </c>
      <c r="B16" s="69" t="s">
        <v>217</v>
      </c>
      <c r="C16" s="25">
        <v>6960.4</v>
      </c>
      <c r="D16" s="25">
        <v>22279.4</v>
      </c>
      <c r="E16" s="25">
        <v>6960.4</v>
      </c>
      <c r="F16" s="25">
        <v>6960.4</v>
      </c>
      <c r="G16" s="25">
        <v>1604.338</v>
      </c>
      <c r="H16" s="25">
        <f t="shared" si="3"/>
        <v>23.04950864892822</v>
      </c>
      <c r="I16" s="25">
        <f t="shared" si="4"/>
        <v>7.200992845408763</v>
      </c>
      <c r="J16" s="25">
        <f t="shared" si="1"/>
        <v>23.04950864892822</v>
      </c>
      <c r="K16" s="12">
        <f t="shared" si="2"/>
        <v>23.04950864892822</v>
      </c>
    </row>
    <row r="17" spans="1:11" ht="52.5" customHeight="1">
      <c r="A17" s="10" t="s">
        <v>21</v>
      </c>
      <c r="B17" s="70" t="s">
        <v>218</v>
      </c>
      <c r="C17" s="25">
        <v>340.6</v>
      </c>
      <c r="D17" s="25">
        <v>342</v>
      </c>
      <c r="E17" s="25">
        <v>340.6</v>
      </c>
      <c r="F17" s="25">
        <v>400.6</v>
      </c>
      <c r="G17" s="25">
        <v>28.6</v>
      </c>
      <c r="H17" s="25">
        <f t="shared" si="3"/>
        <v>8.396946564885496</v>
      </c>
      <c r="I17" s="25">
        <f t="shared" si="4"/>
        <v>8.362573099415206</v>
      </c>
      <c r="J17" s="25">
        <f t="shared" si="1"/>
        <v>8.396946564885496</v>
      </c>
      <c r="K17" s="36">
        <f t="shared" si="2"/>
        <v>7.139291063404893</v>
      </c>
    </row>
    <row r="18" spans="1:11" ht="63.75" customHeight="1">
      <c r="A18" s="10" t="s">
        <v>22</v>
      </c>
      <c r="B18" s="71" t="s">
        <v>219</v>
      </c>
      <c r="C18" s="25">
        <v>665</v>
      </c>
      <c r="D18" s="25">
        <v>31983</v>
      </c>
      <c r="E18" s="25">
        <v>665</v>
      </c>
      <c r="F18" s="25">
        <v>7805.2</v>
      </c>
      <c r="G18" s="25">
        <v>0</v>
      </c>
      <c r="H18" s="25">
        <f t="shared" si="3"/>
        <v>0</v>
      </c>
      <c r="I18" s="25">
        <f t="shared" si="4"/>
        <v>0</v>
      </c>
      <c r="J18" s="25">
        <f t="shared" si="1"/>
        <v>0</v>
      </c>
      <c r="K18" s="36">
        <f t="shared" si="2"/>
        <v>0</v>
      </c>
    </row>
    <row r="19" spans="1:11" ht="32.25" customHeight="1">
      <c r="A19" s="10" t="s">
        <v>23</v>
      </c>
      <c r="B19" s="29" t="s">
        <v>220</v>
      </c>
      <c r="C19" s="25">
        <v>3308.1</v>
      </c>
      <c r="D19" s="25">
        <v>14740.4</v>
      </c>
      <c r="E19" s="25">
        <v>3308.1</v>
      </c>
      <c r="F19" s="25">
        <v>3308.0668</v>
      </c>
      <c r="G19" s="25">
        <v>688.021</v>
      </c>
      <c r="H19" s="25">
        <f t="shared" si="3"/>
        <v>20.7980714005018</v>
      </c>
      <c r="I19" s="25">
        <f t="shared" si="4"/>
        <v>4.667587039700415</v>
      </c>
      <c r="J19" s="25">
        <f t="shared" si="1"/>
        <v>20.7980714005018</v>
      </c>
      <c r="K19" s="36">
        <f t="shared" si="2"/>
        <v>20.798280131465297</v>
      </c>
    </row>
    <row r="20" spans="1:11" ht="40.5" customHeight="1">
      <c r="A20" s="10" t="s">
        <v>24</v>
      </c>
      <c r="B20" s="69" t="s">
        <v>221</v>
      </c>
      <c r="C20" s="25">
        <v>487</v>
      </c>
      <c r="D20" s="25">
        <v>591.8</v>
      </c>
      <c r="E20" s="25">
        <v>487</v>
      </c>
      <c r="F20" s="25">
        <v>487</v>
      </c>
      <c r="G20" s="113">
        <v>19.66</v>
      </c>
      <c r="H20" s="25">
        <f t="shared" si="3"/>
        <v>4.036960985626283</v>
      </c>
      <c r="I20" s="25">
        <f t="shared" si="4"/>
        <v>3.322068266306185</v>
      </c>
      <c r="J20" s="25">
        <f t="shared" si="1"/>
        <v>4.036960985626283</v>
      </c>
      <c r="K20" s="36">
        <f aca="true" t="shared" si="5" ref="K20:K28">G20/F20%</f>
        <v>4.036960985626283</v>
      </c>
    </row>
    <row r="21" spans="1:11" ht="28.5" customHeight="1">
      <c r="A21" s="10" t="s">
        <v>25</v>
      </c>
      <c r="B21" s="81" t="s">
        <v>222</v>
      </c>
      <c r="C21" s="25">
        <v>533.8</v>
      </c>
      <c r="D21" s="25">
        <v>148.9</v>
      </c>
      <c r="E21" s="25">
        <v>533.8</v>
      </c>
      <c r="F21" s="25">
        <v>148.9</v>
      </c>
      <c r="G21" s="25">
        <v>0</v>
      </c>
      <c r="H21" s="25">
        <f t="shared" si="3"/>
        <v>0</v>
      </c>
      <c r="I21" s="25">
        <f t="shared" si="4"/>
        <v>0</v>
      </c>
      <c r="J21" s="25">
        <f t="shared" si="1"/>
        <v>0</v>
      </c>
      <c r="K21" s="12">
        <f t="shared" si="5"/>
        <v>0</v>
      </c>
    </row>
    <row r="22" spans="1:11" ht="40.5" customHeight="1">
      <c r="A22" s="10" t="s">
        <v>26</v>
      </c>
      <c r="B22" s="80" t="s">
        <v>223</v>
      </c>
      <c r="C22" s="25">
        <v>2674.7</v>
      </c>
      <c r="D22" s="25">
        <v>2334.6</v>
      </c>
      <c r="E22" s="25">
        <v>2674.7</v>
      </c>
      <c r="F22" s="25">
        <v>2674.7</v>
      </c>
      <c r="G22" s="25">
        <v>411.533</v>
      </c>
      <c r="H22" s="25">
        <f t="shared" si="3"/>
        <v>15.386136763001458</v>
      </c>
      <c r="I22" s="25">
        <f t="shared" si="4"/>
        <v>17.62755932493789</v>
      </c>
      <c r="J22" s="25">
        <f t="shared" si="1"/>
        <v>15.386136763001458</v>
      </c>
      <c r="K22" s="12">
        <f t="shared" si="5"/>
        <v>15.386136763001458</v>
      </c>
    </row>
    <row r="23" spans="1:11" ht="30" customHeight="1">
      <c r="A23" s="10" t="s">
        <v>27</v>
      </c>
      <c r="B23" s="80" t="s">
        <v>224</v>
      </c>
      <c r="C23" s="25">
        <v>291.9</v>
      </c>
      <c r="D23" s="25">
        <v>1102.6</v>
      </c>
      <c r="E23" s="25">
        <v>291.9</v>
      </c>
      <c r="F23" s="25">
        <v>291.9</v>
      </c>
      <c r="G23" s="25">
        <v>0</v>
      </c>
      <c r="H23" s="25">
        <f t="shared" si="3"/>
        <v>0</v>
      </c>
      <c r="I23" s="25">
        <f t="shared" si="4"/>
        <v>0</v>
      </c>
      <c r="J23" s="25">
        <f t="shared" si="1"/>
        <v>0</v>
      </c>
      <c r="K23" s="36">
        <f t="shared" si="5"/>
        <v>0</v>
      </c>
    </row>
    <row r="24" spans="1:11" ht="25.5" customHeight="1">
      <c r="A24" s="10" t="s">
        <v>38</v>
      </c>
      <c r="B24" s="75" t="s">
        <v>225</v>
      </c>
      <c r="C24" s="25">
        <v>11597.9</v>
      </c>
      <c r="D24" s="25">
        <v>18000</v>
      </c>
      <c r="E24" s="25">
        <v>11597.9</v>
      </c>
      <c r="F24" s="25">
        <v>18000</v>
      </c>
      <c r="G24" s="25">
        <v>1940</v>
      </c>
      <c r="H24" s="25">
        <f t="shared" si="3"/>
        <v>16.72716612490192</v>
      </c>
      <c r="I24" s="25">
        <f t="shared" si="4"/>
        <v>10.777777777777779</v>
      </c>
      <c r="J24" s="25">
        <f>G24/E24%</f>
        <v>16.72716612490192</v>
      </c>
      <c r="K24" s="36">
        <f t="shared" si="5"/>
        <v>10.777777777777779</v>
      </c>
    </row>
    <row r="25" spans="1:11" ht="54" customHeight="1">
      <c r="A25" s="10" t="s">
        <v>39</v>
      </c>
      <c r="B25" s="75" t="s">
        <v>226</v>
      </c>
      <c r="C25" s="25">
        <v>1150</v>
      </c>
      <c r="D25" s="25">
        <v>47936.4</v>
      </c>
      <c r="E25" s="25">
        <v>1150</v>
      </c>
      <c r="F25" s="25">
        <v>47936.4</v>
      </c>
      <c r="G25" s="25">
        <v>0</v>
      </c>
      <c r="H25" s="25">
        <f>G25/C25%</f>
        <v>0</v>
      </c>
      <c r="I25" s="25">
        <f>G25/D25%</f>
        <v>0</v>
      </c>
      <c r="J25" s="25">
        <f>G25/E25%</f>
        <v>0</v>
      </c>
      <c r="K25" s="36">
        <f t="shared" si="5"/>
        <v>0</v>
      </c>
    </row>
    <row r="26" spans="1:11" ht="39" customHeight="1">
      <c r="A26" s="10" t="s">
        <v>179</v>
      </c>
      <c r="B26" s="71" t="s">
        <v>227</v>
      </c>
      <c r="C26" s="25">
        <v>50</v>
      </c>
      <c r="D26" s="25">
        <v>582.6</v>
      </c>
      <c r="E26" s="25">
        <v>50</v>
      </c>
      <c r="F26" s="25">
        <v>582.6</v>
      </c>
      <c r="G26" s="25">
        <v>0</v>
      </c>
      <c r="H26" s="25">
        <f>G26/C26%</f>
        <v>0</v>
      </c>
      <c r="I26" s="25">
        <f>G26/D26%</f>
        <v>0</v>
      </c>
      <c r="J26" s="25">
        <f>G26/E26%</f>
        <v>0</v>
      </c>
      <c r="K26" s="36">
        <f t="shared" si="5"/>
        <v>0</v>
      </c>
    </row>
    <row r="27" spans="1:11" ht="37.5" customHeight="1">
      <c r="A27" s="10" t="s">
        <v>210</v>
      </c>
      <c r="B27" s="71" t="s">
        <v>228</v>
      </c>
      <c r="C27" s="25">
        <v>108.4</v>
      </c>
      <c r="D27" s="25">
        <v>1210</v>
      </c>
      <c r="E27" s="25">
        <v>108.4</v>
      </c>
      <c r="F27" s="113">
        <v>1210</v>
      </c>
      <c r="G27" s="25">
        <v>0</v>
      </c>
      <c r="H27" s="25">
        <f>G27/C27%</f>
        <v>0</v>
      </c>
      <c r="I27" s="25">
        <f>G27/D27%</f>
        <v>0</v>
      </c>
      <c r="J27" s="25">
        <f>G27/E27%</f>
        <v>0</v>
      </c>
      <c r="K27" s="36">
        <f t="shared" si="5"/>
        <v>0</v>
      </c>
    </row>
    <row r="28" spans="1:11" ht="20.25" customHeight="1">
      <c r="A28" s="108"/>
      <c r="B28" s="11" t="s">
        <v>209</v>
      </c>
      <c r="C28" s="112">
        <f>SUM(C6:C27)</f>
        <v>31157.4</v>
      </c>
      <c r="D28" s="112">
        <f>SUM(D6:D27)</f>
        <v>157484.75400000002</v>
      </c>
      <c r="E28" s="112">
        <f>SUM(E6:E27)</f>
        <v>31157.4</v>
      </c>
      <c r="F28" s="112">
        <f>SUM(F6:F27)</f>
        <v>107711.92079999999</v>
      </c>
      <c r="G28" s="112">
        <f>SUM(G6:G27)</f>
        <v>6283.73332</v>
      </c>
      <c r="H28" s="57">
        <f>G28/C28%</f>
        <v>20.167707575086496</v>
      </c>
      <c r="I28" s="57">
        <f>G28/D28%</f>
        <v>3.990058186838835</v>
      </c>
      <c r="J28" s="57">
        <f>G28/E28%</f>
        <v>20.167707575086496</v>
      </c>
      <c r="K28" s="57">
        <f t="shared" si="5"/>
        <v>5.8338327580915275</v>
      </c>
    </row>
    <row r="29" spans="2:11" ht="7.5" customHeight="1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39" customHeight="1">
      <c r="B30" s="6"/>
      <c r="C30" s="115">
        <v>1674</v>
      </c>
      <c r="D30" s="116" t="s">
        <v>229</v>
      </c>
      <c r="E30" s="6"/>
      <c r="F30" s="6"/>
      <c r="G30" s="6"/>
      <c r="H30" s="6"/>
      <c r="I30" s="6"/>
      <c r="J30" s="6"/>
      <c r="K30" s="6"/>
    </row>
    <row r="31" spans="2:3" ht="15" customHeight="1">
      <c r="B31" s="3"/>
      <c r="C31" s="114">
        <f>C28+C30</f>
        <v>32831.4</v>
      </c>
    </row>
  </sheetData>
  <sheetProtection/>
  <mergeCells count="14">
    <mergeCell ref="E3:E4"/>
    <mergeCell ref="F3:F4"/>
    <mergeCell ref="G3:G4"/>
    <mergeCell ref="H3:H4"/>
    <mergeCell ref="A5:K5"/>
    <mergeCell ref="I3:I4"/>
    <mergeCell ref="J3:J4"/>
    <mergeCell ref="K3:K4"/>
    <mergeCell ref="B1:K1"/>
    <mergeCell ref="B2:K2"/>
    <mergeCell ref="A3:A4"/>
    <mergeCell ref="B3:B4"/>
    <mergeCell ref="C3:C4"/>
    <mergeCell ref="D3:D4"/>
  </mergeCells>
  <printOptions horizontalCentered="1"/>
  <pageMargins left="0.2362204724409449" right="0.2362204724409449" top="0.5511811023622047" bottom="0.5511811023622047" header="0.5118110236220472" footer="0.5118110236220472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compNadya</dc:creator>
  <cp:keywords/>
  <dc:description/>
  <cp:lastModifiedBy>compNadya</cp:lastModifiedBy>
  <cp:lastPrinted>2018-05-10T23:15:18Z</cp:lastPrinted>
  <dcterms:created xsi:type="dcterms:W3CDTF">2016-07-21T05:16:35Z</dcterms:created>
  <dcterms:modified xsi:type="dcterms:W3CDTF">2018-06-12T22:27:27Z</dcterms:modified>
  <cp:category/>
  <cp:version/>
  <cp:contentType/>
  <cp:contentStatus/>
</cp:coreProperties>
</file>