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Titles" localSheetId="1">Лист2!$7:$9</definedName>
  </definedNames>
  <calcPr calcId="162913"/>
</workbook>
</file>

<file path=xl/calcChain.xml><?xml version="1.0" encoding="utf-8"?>
<calcChain xmlns="http://schemas.openxmlformats.org/spreadsheetml/2006/main">
  <c r="C49" i="2" l="1"/>
  <c r="C50" i="2" s="1"/>
  <c r="E49" i="2"/>
  <c r="E50" i="2" s="1"/>
  <c r="C46" i="2"/>
  <c r="D37" i="2"/>
  <c r="E35" i="1"/>
  <c r="C23" i="1"/>
  <c r="E21" i="1"/>
  <c r="E20" i="1"/>
  <c r="E19" i="1"/>
  <c r="E18" i="1"/>
  <c r="E13" i="1"/>
  <c r="E12" i="1"/>
  <c r="C42" i="1"/>
  <c r="C44" i="2"/>
  <c r="E38" i="2"/>
  <c r="E39" i="2"/>
  <c r="E40" i="2"/>
  <c r="D39" i="2"/>
  <c r="D40" i="2"/>
  <c r="E35" i="2"/>
  <c r="E36" i="2"/>
  <c r="E37" i="2"/>
  <c r="D35" i="2"/>
  <c r="C35" i="2" s="1"/>
  <c r="D36" i="2"/>
  <c r="C36" i="2" s="1"/>
  <c r="D38" i="2"/>
  <c r="C38" i="2" s="1"/>
  <c r="E34" i="2"/>
  <c r="D34" i="2"/>
  <c r="D31" i="2"/>
  <c r="D23" i="2"/>
  <c r="C23" i="2" s="1"/>
  <c r="E39" i="1"/>
  <c r="D50" i="2"/>
  <c r="F50" i="2"/>
  <c r="G50" i="2"/>
  <c r="H50" i="2"/>
  <c r="I50" i="2"/>
  <c r="J50" i="2"/>
  <c r="K50" i="2"/>
  <c r="L50" i="2"/>
  <c r="M50" i="2"/>
  <c r="N50" i="2"/>
  <c r="O50" i="2"/>
  <c r="P50" i="2"/>
  <c r="Q50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7" i="2"/>
  <c r="Q41" i="2"/>
  <c r="P41" i="2"/>
  <c r="O41" i="2"/>
  <c r="N41" i="2"/>
  <c r="M41" i="2"/>
  <c r="L41" i="2"/>
  <c r="K41" i="2"/>
  <c r="J41" i="2"/>
  <c r="I41" i="2"/>
  <c r="H41" i="2"/>
  <c r="G41" i="2"/>
  <c r="F41" i="2"/>
  <c r="E28" i="2"/>
  <c r="D28" i="2"/>
  <c r="E27" i="2"/>
  <c r="D27" i="2"/>
  <c r="C30" i="1"/>
  <c r="E48" i="1"/>
  <c r="C48" i="1"/>
  <c r="E42" i="1"/>
  <c r="E26" i="1"/>
  <c r="C26" i="1"/>
  <c r="E30" i="1"/>
  <c r="C39" i="1"/>
  <c r="C45" i="1"/>
  <c r="Q25" i="2"/>
  <c r="O25" i="2" s="1"/>
  <c r="M25" i="2" s="1"/>
  <c r="K25" i="2" s="1"/>
  <c r="P25" i="2"/>
  <c r="N25" i="2" s="1"/>
  <c r="L25" i="2" s="1"/>
  <c r="J25" i="2" s="1"/>
  <c r="Q24" i="2"/>
  <c r="O24" i="2" s="1"/>
  <c r="M24" i="2" s="1"/>
  <c r="K24" i="2" s="1"/>
  <c r="I24" i="2" s="1"/>
  <c r="G24" i="2" s="1"/>
  <c r="E24" i="2" s="1"/>
  <c r="P24" i="2"/>
  <c r="N24" i="2" s="1"/>
  <c r="L24" i="2" s="1"/>
  <c r="J24" i="2" s="1"/>
  <c r="H24" i="2" s="1"/>
  <c r="F24" i="2" s="1"/>
  <c r="D24" i="2" s="1"/>
  <c r="Q23" i="2"/>
  <c r="O23" i="2" s="1"/>
  <c r="M23" i="2" s="1"/>
  <c r="K23" i="2" s="1"/>
  <c r="I23" i="2" s="1"/>
  <c r="P23" i="2"/>
  <c r="N23" i="2" s="1"/>
  <c r="L23" i="2" s="1"/>
  <c r="J23" i="2" s="1"/>
  <c r="Q22" i="2"/>
  <c r="O22" i="2" s="1"/>
  <c r="M22" i="2" s="1"/>
  <c r="K22" i="2" s="1"/>
  <c r="E22" i="2" s="1"/>
  <c r="P22" i="2"/>
  <c r="N22" i="2" s="1"/>
  <c r="L22" i="2" s="1"/>
  <c r="J22" i="2" s="1"/>
  <c r="D22" i="2" s="1"/>
  <c r="Q21" i="2"/>
  <c r="O21" i="2" s="1"/>
  <c r="M21" i="2" s="1"/>
  <c r="K21" i="2" s="1"/>
  <c r="I21" i="2" s="1"/>
  <c r="E21" i="2" s="1"/>
  <c r="P21" i="2"/>
  <c r="N21" i="2" s="1"/>
  <c r="L21" i="2" s="1"/>
  <c r="J21" i="2" s="1"/>
  <c r="D21" i="2" s="1"/>
  <c r="C21" i="2" s="1"/>
  <c r="Q20" i="2"/>
  <c r="O20" i="2" s="1"/>
  <c r="M20" i="2" s="1"/>
  <c r="K20" i="2" s="1"/>
  <c r="E20" i="2" s="1"/>
  <c r="P20" i="2"/>
  <c r="N20" i="2" s="1"/>
  <c r="L20" i="2" s="1"/>
  <c r="J20" i="2" s="1"/>
  <c r="D20" i="2" s="1"/>
  <c r="C20" i="2" s="1"/>
  <c r="Q19" i="2"/>
  <c r="O19" i="2" s="1"/>
  <c r="M19" i="2" s="1"/>
  <c r="K19" i="2" s="1"/>
  <c r="P19" i="2"/>
  <c r="N19" i="2" s="1"/>
  <c r="L19" i="2" s="1"/>
  <c r="J19" i="2" s="1"/>
  <c r="Q18" i="2"/>
  <c r="O18" i="2" s="1"/>
  <c r="M18" i="2" s="1"/>
  <c r="K18" i="2" s="1"/>
  <c r="I18" i="2" s="1"/>
  <c r="G18" i="2" s="1"/>
  <c r="E18" i="2" s="1"/>
  <c r="P18" i="2"/>
  <c r="N18" i="2" s="1"/>
  <c r="L18" i="2" s="1"/>
  <c r="J18" i="2" s="1"/>
  <c r="D18" i="2" s="1"/>
  <c r="C18" i="2" s="1"/>
  <c r="Q17" i="2"/>
  <c r="O17" i="2" s="1"/>
  <c r="M17" i="2" s="1"/>
  <c r="K17" i="2" s="1"/>
  <c r="I17" i="2" s="1"/>
  <c r="G17" i="2" s="1"/>
  <c r="E17" i="2" s="1"/>
  <c r="P17" i="2"/>
  <c r="N17" i="2" s="1"/>
  <c r="L17" i="2" s="1"/>
  <c r="J17" i="2" s="1"/>
  <c r="H17" i="2" s="1"/>
  <c r="Q16" i="2"/>
  <c r="O16" i="2" s="1"/>
  <c r="M16" i="2" s="1"/>
  <c r="K16" i="2" s="1"/>
  <c r="I16" i="2" s="1"/>
  <c r="G16" i="2" s="1"/>
  <c r="E16" i="2" s="1"/>
  <c r="P16" i="2"/>
  <c r="N16" i="2" s="1"/>
  <c r="L16" i="2" s="1"/>
  <c r="J16" i="2" s="1"/>
  <c r="D16" i="2" s="1"/>
  <c r="C16" i="2" s="1"/>
  <c r="Q15" i="2"/>
  <c r="O15" i="2" s="1"/>
  <c r="M15" i="2" s="1"/>
  <c r="K15" i="2" s="1"/>
  <c r="I15" i="2" s="1"/>
  <c r="G15" i="2" s="1"/>
  <c r="E15" i="2" s="1"/>
  <c r="P15" i="2"/>
  <c r="N15" i="2" s="1"/>
  <c r="L15" i="2" s="1"/>
  <c r="J15" i="2" s="1"/>
  <c r="D15" i="2" s="1"/>
  <c r="C15" i="2" s="1"/>
  <c r="Q14" i="2"/>
  <c r="O14" i="2" s="1"/>
  <c r="M14" i="2" s="1"/>
  <c r="K14" i="2" s="1"/>
  <c r="I14" i="2" s="1"/>
  <c r="G14" i="2" s="1"/>
  <c r="E14" i="2" s="1"/>
  <c r="P14" i="2"/>
  <c r="N14" i="2" s="1"/>
  <c r="L14" i="2" s="1"/>
  <c r="J14" i="2" s="1"/>
  <c r="D14" i="2" s="1"/>
  <c r="C14" i="2" s="1"/>
  <c r="Q13" i="2"/>
  <c r="O13" i="2" s="1"/>
  <c r="M13" i="2" s="1"/>
  <c r="K13" i="2" s="1"/>
  <c r="I13" i="2" s="1"/>
  <c r="G13" i="2" s="1"/>
  <c r="E13" i="2" s="1"/>
  <c r="P13" i="2"/>
  <c r="N13" i="2" s="1"/>
  <c r="L13" i="2" s="1"/>
  <c r="J13" i="2" s="1"/>
  <c r="H13" i="2" s="1"/>
  <c r="F13" i="2" s="1"/>
  <c r="D13" i="2" s="1"/>
  <c r="Q12" i="2"/>
  <c r="O12" i="2" s="1"/>
  <c r="M12" i="2" s="1"/>
  <c r="K12" i="2" s="1"/>
  <c r="I12" i="2" s="1"/>
  <c r="G12" i="2" s="1"/>
  <c r="E12" i="2" s="1"/>
  <c r="P12" i="2"/>
  <c r="N12" i="2" s="1"/>
  <c r="L12" i="2" s="1"/>
  <c r="J12" i="2" s="1"/>
  <c r="H12" i="2" s="1"/>
  <c r="H25" i="2" s="1"/>
  <c r="Q11" i="2"/>
  <c r="O11" i="2" s="1"/>
  <c r="P11" i="2"/>
  <c r="N11" i="2" s="1"/>
  <c r="L11" i="2" s="1"/>
  <c r="E44" i="2"/>
  <c r="D44" i="2"/>
  <c r="E43" i="2"/>
  <c r="D43" i="2"/>
  <c r="E32" i="2"/>
  <c r="D32" i="2"/>
  <c r="E31" i="2"/>
  <c r="E30" i="2"/>
  <c r="D30" i="2"/>
  <c r="C22" i="2" l="1"/>
  <c r="L51" i="2"/>
  <c r="C34" i="2"/>
  <c r="C40" i="2"/>
  <c r="F25" i="2"/>
  <c r="D25" i="2" s="1"/>
  <c r="D41" i="2"/>
  <c r="D51" i="2" s="1"/>
  <c r="K51" i="2"/>
  <c r="C39" i="2"/>
  <c r="H51" i="2"/>
  <c r="N51" i="2"/>
  <c r="C37" i="2"/>
  <c r="C41" i="2" s="1"/>
  <c r="J51" i="2"/>
  <c r="F51" i="2"/>
  <c r="C49" i="1"/>
  <c r="E41" i="2"/>
  <c r="E23" i="1"/>
  <c r="E49" i="1" s="1"/>
  <c r="P51" i="2"/>
  <c r="Q51" i="2"/>
  <c r="M51" i="2"/>
  <c r="O51" i="2"/>
  <c r="M11" i="2"/>
  <c r="J11" i="2"/>
  <c r="D11" i="2" s="1"/>
  <c r="K11" i="2" l="1"/>
  <c r="I11" i="2" l="1"/>
  <c r="I25" i="2" s="1"/>
  <c r="I51" i="2" s="1"/>
  <c r="G11" i="2" l="1"/>
  <c r="G51" i="2" l="1"/>
  <c r="E11" i="2"/>
  <c r="C11" i="2" s="1"/>
  <c r="C25" i="2" s="1"/>
  <c r="C51" i="2" s="1"/>
  <c r="G25" i="2"/>
  <c r="E25" i="2"/>
  <c r="E51" i="2" s="1"/>
</calcChain>
</file>

<file path=xl/sharedStrings.xml><?xml version="1.0" encoding="utf-8"?>
<sst xmlns="http://schemas.openxmlformats.org/spreadsheetml/2006/main" count="173" uniqueCount="88">
  <si>
    <r>
      <t xml:space="preserve">         </t>
    </r>
    <r>
      <rPr>
        <sz val="14"/>
        <color theme="1"/>
        <rFont val="Times New Roman"/>
        <family val="1"/>
        <charset val="204"/>
      </rPr>
      <t xml:space="preserve">  Таблица № 1</t>
    </r>
  </si>
  <si>
    <t>№ п/п</t>
  </si>
  <si>
    <t>Наименование муниципальной услуги</t>
  </si>
  <si>
    <t>Количество обращений заявителей</t>
  </si>
  <si>
    <t>Количество направленных межведомственных запросов</t>
  </si>
  <si>
    <t>1.1.</t>
  </si>
  <si>
    <t>Прием заявлений и выдача документов о согласовании проектов границ земельных участков</t>
  </si>
  <si>
    <t>1.2.</t>
  </si>
  <si>
    <t>1.3.</t>
  </si>
  <si>
    <t>1.4.</t>
  </si>
  <si>
    <t>1.5.</t>
  </si>
  <si>
    <t>Принятие документов, а также выдача решений о переводе или об отказе в переводе жилого помещения в нежилое помещение или нежилого помещения в жилое помещение</t>
  </si>
  <si>
    <t>1.6.</t>
  </si>
  <si>
    <t>1.7.</t>
  </si>
  <si>
    <t>Выдача разрешения на установку и эксплуатацию рекламных конструкций на территории муниципального образования «Город Магадан», аннулирование таких разрешений, выдача предписаний о демонтаже самовольно установленных рекламных конструкций на территории муниципального образования «Город Магадан»</t>
  </si>
  <si>
    <t>1.8.</t>
  </si>
  <si>
    <t>1.9.</t>
  </si>
  <si>
    <t>1.10.</t>
  </si>
  <si>
    <t>1.11.</t>
  </si>
  <si>
    <t>1.12.</t>
  </si>
  <si>
    <t>1.13.</t>
  </si>
  <si>
    <t>Присвоение, изменение и аннулирование адресов на территории муниципального образования «Город Магадан»</t>
  </si>
  <si>
    <t>1.14.</t>
  </si>
  <si>
    <t>Выдача разрешения на использование земель или земельного участка</t>
  </si>
  <si>
    <t>ИТОГО:</t>
  </si>
  <si>
    <t>2.1.</t>
  </si>
  <si>
    <t>Выдача разрешительных удостоверений на право торговли (оказания услуг общественного питания) с временных торговых точек на территории муниципального образования «Город Магадан»</t>
  </si>
  <si>
    <t xml:space="preserve">Выдача, переоформление, продление срока действия разрешения на право организации розничного рынка на территории муниципального образования «Город Магадан» в установленном порядке </t>
  </si>
  <si>
    <t>3.1.</t>
  </si>
  <si>
    <t>3.2.</t>
  </si>
  <si>
    <t>4.1.</t>
  </si>
  <si>
    <t>Предоставление в аренду муниципального имущества (кроме земельных участков)</t>
  </si>
  <si>
    <t>Всего обращений/запросов</t>
  </si>
  <si>
    <t>Таблица № 2</t>
  </si>
  <si>
    <t>Итого</t>
  </si>
  <si>
    <t>Всего</t>
  </si>
  <si>
    <t>Росреестр</t>
  </si>
  <si>
    <t>Филиал ФГУ "ФКП Росреестра" по Маг.обл.</t>
  </si>
  <si>
    <t>ФНС России</t>
  </si>
  <si>
    <t>ПФ России</t>
  </si>
  <si>
    <t>ГИБДД УМВД</t>
  </si>
  <si>
    <t>ГКУ СПНМО "Магаданский социальный центр"</t>
  </si>
  <si>
    <t>Рсмэв</t>
  </si>
  <si>
    <t>Бум. носители</t>
  </si>
  <si>
    <t>Итого:</t>
  </si>
  <si>
    <t>Количество запросов всего в рамках межведомственного взаимодействия</t>
  </si>
  <si>
    <t>1. Департамент САТЭК мэрии города Магадана (исполнитель)</t>
  </si>
  <si>
    <t>Предоставление разрешения на строительство, продление срока действия разрешения на строительство, внесение изменений в разрешение на строительство</t>
  </si>
  <si>
    <t>Предоставление разрешения на ввод объекта в эксплуатацию</t>
  </si>
  <si>
    <t>Предоставление градостроительного плана земельного участка</t>
  </si>
  <si>
    <t>Прием заявлений и выдача документов о согласовании переустройства и (или) перепланировки помещений в многоквартирных домах</t>
  </si>
  <si>
    <t>Предварительное согласование предоставления земельного участка</t>
  </si>
  <si>
    <t>Утверждение и выдача схемы расположения земельного участка на кадастровом плане территории</t>
  </si>
  <si>
    <t>Предоставление юридическим и физическим лицам земельных участков в аренду, собственность за плату</t>
  </si>
  <si>
    <t>Предоставление земельных участков в собственность бесплатно, постоянное (бессрочное) пользование, безвозмездное пользование</t>
  </si>
  <si>
    <t>Предоставление разрешения на осуществление земляных работ на территории муниципального образования «Город Магадан»</t>
  </si>
  <si>
    <t>Переселение граждан из домов, признанных аварийными и подлежащих сносу или реконструкции</t>
  </si>
  <si>
    <t>Меры по оказанию государственной поддержки гражданам при приобретении (строительстве) жилья</t>
  </si>
  <si>
    <t>Меры по оказанию государственной поддержки гражданам при приобретении (строительстве) жилья (дополнительная выплата)</t>
  </si>
  <si>
    <t>Сбор, обработка, оформление документов по постановке на учет граждан, нуждающихся в улучшении жилищных условий и по ведению учета таких граждан в соответствии с требованиями жилищного законодательства</t>
  </si>
  <si>
    <t>Оказание информационных услуг на основе архивных документов</t>
  </si>
  <si>
    <t>Сбор документов по вселению в жилые помещения и изменение договоров социального найма</t>
  </si>
  <si>
    <t>Сбор, обработка, оформление документов по предоставлению жилья, в том числе выдача правоустанавливающих документов (договоры социального найма, договоры найма специализированных жилых помещений, договоры найма муниципальных жилых помещений)</t>
  </si>
  <si>
    <t>4.2.</t>
  </si>
  <si>
    <t>4.3.</t>
  </si>
  <si>
    <t>4.4.</t>
  </si>
  <si>
    <t>4.5.</t>
  </si>
  <si>
    <t>4.6.</t>
  </si>
  <si>
    <t>4.7.</t>
  </si>
  <si>
    <t>5.1.</t>
  </si>
  <si>
    <t>6.1.</t>
  </si>
  <si>
    <t>7.1.</t>
  </si>
  <si>
    <t>Выдача разрешений на проезд транспортных средств, осуществляющих перевозки тяжеловесных и (или) крупногабаритных грузов, при движении по автомобильным дорогам общественного пользования местного значения</t>
  </si>
  <si>
    <t>Присвоение, изменение и аннулирование адресов на территории муниципального образования "Город Магадан"</t>
  </si>
  <si>
    <t>2. Комитет по управлению муниципальным имуществом города Магадана (исполнитель)</t>
  </si>
  <si>
    <t>3. Комитет по работе с хозяйствующими субъектами мэрии города Магадана (исполнитель)</t>
  </si>
  <si>
    <t>4. Управление по учету и распределению жилой площади мэрии города Магадана (ответственный за оказание муниципальных услуг); МБУ города Магадана "Горжилсервис" (исполнитель)</t>
  </si>
  <si>
    <t>5. Департамент образования мэрии горорда Магадана</t>
  </si>
  <si>
    <t>6. Департамент ЖКХ и КИ мэрии горожа Магадана</t>
  </si>
  <si>
    <t>4.  Управление по учету и распределению жилой площади мэрии города Магадана (ответственный за оказание муниципальных услуг); МБУ города Магадана «Горжилсервис» (исполнитель)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</si>
  <si>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</si>
  <si>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6. Департамент ЖКХ и КИ мэрии города Магадана</t>
  </si>
  <si>
    <t>7. Управление административно-технического контроля мэрии города Магадана</t>
  </si>
  <si>
    <t>Установление размера платы за содержание жилого помещения в многоквартирном доме, собственники которого на общем собрании не приняли решение об установлении такого размера</t>
  </si>
  <si>
    <t xml:space="preserve">5. Департамент образования мэрии горорда Магадана </t>
  </si>
  <si>
    <t>за 1 квартал 2018 год</t>
  </si>
  <si>
    <t>Мониторинг 
предоставления муниципальных услуг в рамках межведомственного взаимодействия, предоставляемых отраслевыми (функциональными) органами мэрии города Магадана и муниципальными учреждениями города Магадана                                                              за 1 квартал 2018 года</t>
  </si>
  <si>
    <t xml:space="preserve">Мониторинг 
предоставления муниципальных услуг в рамках межведомственного взаимодействия, предоставляемых отраслевыми (функциональными) органами мэрии города Магадана и муниципальными учреждениями города Магадана                                                                                 за  1 квартал 2018 года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</si>
</sst>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top" wrapText="1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vertical="top" wrapText="1"/>
    </xf>
    <xf numFmtId="0" fontId="24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vertical="top" wrapText="1"/>
    </xf>
    <xf numFmtId="0" fontId="14" fillId="4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5" xfId="0" applyFont="1" applyBorder="1"/>
    <xf numFmtId="0" fontId="5" fillId="0" borderId="6" xfId="0" applyFont="1" applyBorder="1"/>
    <xf numFmtId="0" fontId="14" fillId="4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14" fillId="5" borderId="4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11" fillId="6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11" fillId="7" borderId="4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vertical="top"/>
    </xf>
    <xf numFmtId="0" fontId="11" fillId="4" borderId="4" xfId="0" applyFont="1" applyFill="1" applyBorder="1" applyAlignment="1">
      <alignment horizontal="center" vertical="center"/>
    </xf>
    <xf numFmtId="0" fontId="0" fillId="4" borderId="5" xfId="0" applyFill="1" applyBorder="1"/>
    <xf numFmtId="0" fontId="11" fillId="8" borderId="4" xfId="0" applyFont="1" applyFill="1" applyBorder="1" applyAlignment="1">
      <alignment horizontal="center" vertical="center"/>
    </xf>
    <xf numFmtId="0" fontId="0" fillId="8" borderId="5" xfId="0" applyFill="1" applyBorder="1"/>
    <xf numFmtId="0" fontId="11" fillId="5" borderId="4" xfId="0" applyFont="1" applyFill="1" applyBorder="1" applyAlignment="1">
      <alignment horizontal="center" vertical="center"/>
    </xf>
    <xf numFmtId="0" fontId="0" fillId="5" borderId="5" xfId="0" applyFill="1" applyBorder="1"/>
    <xf numFmtId="0" fontId="11" fillId="6" borderId="4" xfId="0" applyFont="1" applyFill="1" applyBorder="1" applyAlignment="1">
      <alignment horizontal="center" vertical="top" wrapText="1"/>
    </xf>
    <xf numFmtId="0" fontId="0" fillId="6" borderId="6" xfId="0" applyFill="1" applyBorder="1"/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1"/>
  <sheetViews>
    <sheetView tabSelected="1" topLeftCell="A46" zoomScaleNormal="100" workbookViewId="0">
      <selection activeCell="B6" sqref="B6:B7"/>
    </sheetView>
  </sheetViews>
  <sheetFormatPr defaultRowHeight="15" x14ac:dyDescent="0.25"/>
  <cols>
    <col min="2" max="2" width="54" customWidth="1"/>
    <col min="3" max="3" width="15.85546875" customWidth="1"/>
    <col min="4" max="4" width="20.42578125" customWidth="1"/>
    <col min="5" max="5" width="16.85546875" customWidth="1"/>
    <col min="6" max="6" width="17" customWidth="1"/>
  </cols>
  <sheetData>
    <row r="1" spans="1:6" x14ac:dyDescent="0.25">
      <c r="A1" s="73" t="s">
        <v>87</v>
      </c>
      <c r="B1" s="74"/>
      <c r="C1" s="74"/>
      <c r="D1" s="74"/>
      <c r="E1" s="75"/>
      <c r="F1" s="75"/>
    </row>
    <row r="2" spans="1:6" x14ac:dyDescent="0.25">
      <c r="A2" s="74"/>
      <c r="B2" s="74"/>
      <c r="C2" s="74"/>
      <c r="D2" s="74"/>
      <c r="E2" s="75"/>
      <c r="F2" s="75"/>
    </row>
    <row r="3" spans="1:6" x14ac:dyDescent="0.25">
      <c r="A3" s="74"/>
      <c r="B3" s="74"/>
      <c r="C3" s="74"/>
      <c r="D3" s="74"/>
      <c r="E3" s="75"/>
      <c r="F3" s="75"/>
    </row>
    <row r="4" spans="1:6" ht="69.75" customHeight="1" x14ac:dyDescent="0.25">
      <c r="A4" s="74"/>
      <c r="B4" s="74"/>
      <c r="C4" s="74"/>
      <c r="D4" s="74"/>
      <c r="E4" s="75"/>
      <c r="F4" s="75"/>
    </row>
    <row r="5" spans="1:6" ht="15.75" customHeight="1" x14ac:dyDescent="0.3">
      <c r="A5" s="46"/>
      <c r="B5" s="47"/>
      <c r="C5" s="47"/>
      <c r="D5" s="47"/>
      <c r="E5" s="76" t="s">
        <v>0</v>
      </c>
      <c r="F5" s="76"/>
    </row>
    <row r="6" spans="1:6" ht="81" customHeight="1" x14ac:dyDescent="0.25">
      <c r="A6" s="77" t="s">
        <v>1</v>
      </c>
      <c r="B6" s="79" t="s">
        <v>2</v>
      </c>
      <c r="C6" s="81" t="s">
        <v>3</v>
      </c>
      <c r="D6" s="82"/>
      <c r="E6" s="83" t="s">
        <v>4</v>
      </c>
      <c r="F6" s="84"/>
    </row>
    <row r="7" spans="1:6" ht="27.75" customHeight="1" x14ac:dyDescent="0.25">
      <c r="A7" s="78"/>
      <c r="B7" s="80"/>
      <c r="C7" s="85" t="s">
        <v>85</v>
      </c>
      <c r="D7" s="86"/>
      <c r="E7" s="85" t="s">
        <v>85</v>
      </c>
      <c r="F7" s="86"/>
    </row>
    <row r="8" spans="1:6" ht="23.25" customHeight="1" x14ac:dyDescent="0.25">
      <c r="A8" s="68" t="s">
        <v>46</v>
      </c>
      <c r="B8" s="69"/>
      <c r="C8" s="69"/>
      <c r="D8" s="69"/>
      <c r="E8" s="69"/>
      <c r="F8" s="70"/>
    </row>
    <row r="9" spans="1:6" ht="79.5" customHeight="1" x14ac:dyDescent="0.25">
      <c r="A9" s="48" t="s">
        <v>5</v>
      </c>
      <c r="B9" s="49" t="s">
        <v>47</v>
      </c>
      <c r="C9" s="59">
        <v>53</v>
      </c>
      <c r="D9" s="60"/>
      <c r="E9" s="59">
        <v>6</v>
      </c>
      <c r="F9" s="60"/>
    </row>
    <row r="10" spans="1:6" ht="42" customHeight="1" x14ac:dyDescent="0.25">
      <c r="A10" s="48" t="s">
        <v>7</v>
      </c>
      <c r="B10" s="49" t="s">
        <v>48</v>
      </c>
      <c r="C10" s="59">
        <v>14</v>
      </c>
      <c r="D10" s="60"/>
      <c r="E10" s="59">
        <v>0</v>
      </c>
      <c r="F10" s="60"/>
    </row>
    <row r="11" spans="1:6" ht="150" customHeight="1" x14ac:dyDescent="0.25">
      <c r="A11" s="48" t="s">
        <v>8</v>
      </c>
      <c r="B11" s="49" t="s">
        <v>14</v>
      </c>
      <c r="C11" s="59">
        <v>6</v>
      </c>
      <c r="D11" s="60"/>
      <c r="E11" s="59">
        <v>0</v>
      </c>
      <c r="F11" s="60"/>
    </row>
    <row r="12" spans="1:6" ht="39" customHeight="1" x14ac:dyDescent="0.25">
      <c r="A12" s="48" t="s">
        <v>9</v>
      </c>
      <c r="B12" s="49" t="s">
        <v>49</v>
      </c>
      <c r="C12" s="59">
        <v>38</v>
      </c>
      <c r="D12" s="60"/>
      <c r="E12" s="59">
        <f>8+45</f>
        <v>53</v>
      </c>
      <c r="F12" s="60"/>
    </row>
    <row r="13" spans="1:6" ht="73.5" customHeight="1" x14ac:dyDescent="0.25">
      <c r="A13" s="48" t="s">
        <v>10</v>
      </c>
      <c r="B13" s="49" t="s">
        <v>50</v>
      </c>
      <c r="C13" s="59">
        <v>129</v>
      </c>
      <c r="D13" s="60"/>
      <c r="E13" s="59">
        <f>30</f>
        <v>30</v>
      </c>
      <c r="F13" s="60"/>
    </row>
    <row r="14" spans="1:6" ht="60" customHeight="1" x14ac:dyDescent="0.25">
      <c r="A14" s="48" t="s">
        <v>12</v>
      </c>
      <c r="B14" s="49" t="s">
        <v>21</v>
      </c>
      <c r="C14" s="59">
        <v>11</v>
      </c>
      <c r="D14" s="60"/>
      <c r="E14" s="59">
        <v>0</v>
      </c>
      <c r="F14" s="60"/>
    </row>
    <row r="15" spans="1:6" ht="76.5" customHeight="1" x14ac:dyDescent="0.25">
      <c r="A15" s="48" t="s">
        <v>13</v>
      </c>
      <c r="B15" s="49" t="s">
        <v>11</v>
      </c>
      <c r="C15" s="59">
        <v>4</v>
      </c>
      <c r="D15" s="60"/>
      <c r="E15" s="59">
        <v>0</v>
      </c>
      <c r="F15" s="60"/>
    </row>
    <row r="16" spans="1:6" ht="59.25" customHeight="1" x14ac:dyDescent="0.25">
      <c r="A16" s="48" t="s">
        <v>15</v>
      </c>
      <c r="B16" s="49" t="s">
        <v>6</v>
      </c>
      <c r="C16" s="59">
        <v>70</v>
      </c>
      <c r="D16" s="60"/>
      <c r="E16" s="59">
        <v>0</v>
      </c>
      <c r="F16" s="60"/>
    </row>
    <row r="17" spans="1:6" ht="37.5" customHeight="1" x14ac:dyDescent="0.25">
      <c r="A17" s="48" t="s">
        <v>16</v>
      </c>
      <c r="B17" s="49" t="s">
        <v>23</v>
      </c>
      <c r="C17" s="59">
        <v>2</v>
      </c>
      <c r="D17" s="60"/>
      <c r="E17" s="59">
        <v>0</v>
      </c>
      <c r="F17" s="60"/>
    </row>
    <row r="18" spans="1:6" ht="43.5" customHeight="1" x14ac:dyDescent="0.25">
      <c r="A18" s="48" t="s">
        <v>17</v>
      </c>
      <c r="B18" s="49" t="s">
        <v>51</v>
      </c>
      <c r="C18" s="59">
        <v>142</v>
      </c>
      <c r="D18" s="60"/>
      <c r="E18" s="59">
        <f>180+93</f>
        <v>273</v>
      </c>
      <c r="F18" s="60"/>
    </row>
    <row r="19" spans="1:6" ht="58.5" customHeight="1" x14ac:dyDescent="0.25">
      <c r="A19" s="48" t="s">
        <v>18</v>
      </c>
      <c r="B19" s="49" t="s">
        <v>52</v>
      </c>
      <c r="C19" s="59">
        <v>59</v>
      </c>
      <c r="D19" s="60"/>
      <c r="E19" s="59">
        <f>39+35</f>
        <v>74</v>
      </c>
      <c r="F19" s="60"/>
    </row>
    <row r="20" spans="1:6" ht="51" customHeight="1" x14ac:dyDescent="0.25">
      <c r="A20" s="48" t="s">
        <v>19</v>
      </c>
      <c r="B20" s="49" t="s">
        <v>53</v>
      </c>
      <c r="C20" s="59">
        <v>265</v>
      </c>
      <c r="D20" s="60"/>
      <c r="E20" s="59">
        <f>575+349</f>
        <v>924</v>
      </c>
      <c r="F20" s="60"/>
    </row>
    <row r="21" spans="1:6" ht="78" customHeight="1" x14ac:dyDescent="0.25">
      <c r="A21" s="48" t="s">
        <v>20</v>
      </c>
      <c r="B21" s="49" t="s">
        <v>54</v>
      </c>
      <c r="C21" s="59">
        <v>28</v>
      </c>
      <c r="D21" s="60"/>
      <c r="E21" s="59">
        <f>18+13</f>
        <v>31</v>
      </c>
      <c r="F21" s="60"/>
    </row>
    <row r="22" spans="1:6" ht="80.25" customHeight="1" x14ac:dyDescent="0.25">
      <c r="A22" s="48" t="s">
        <v>22</v>
      </c>
      <c r="B22" s="49" t="s">
        <v>55</v>
      </c>
      <c r="C22" s="59">
        <v>37</v>
      </c>
      <c r="D22" s="60"/>
      <c r="E22" s="59">
        <v>0</v>
      </c>
      <c r="F22" s="60"/>
    </row>
    <row r="23" spans="1:6" ht="25.5" customHeight="1" x14ac:dyDescent="0.25">
      <c r="A23" s="64" t="s">
        <v>24</v>
      </c>
      <c r="B23" s="65"/>
      <c r="C23" s="66">
        <f>SUM(C9:D22)</f>
        <v>858</v>
      </c>
      <c r="D23" s="67"/>
      <c r="E23" s="66">
        <f>SUM(E9:F22)</f>
        <v>1391</v>
      </c>
      <c r="F23" s="67"/>
    </row>
    <row r="24" spans="1:6" ht="25.5" customHeight="1" x14ac:dyDescent="0.25">
      <c r="A24" s="53" t="s">
        <v>74</v>
      </c>
      <c r="B24" s="54"/>
      <c r="C24" s="54"/>
      <c r="D24" s="54"/>
      <c r="E24" s="55"/>
      <c r="F24" s="56"/>
    </row>
    <row r="25" spans="1:6" ht="47.25" customHeight="1" x14ac:dyDescent="0.25">
      <c r="A25" s="50" t="s">
        <v>25</v>
      </c>
      <c r="B25" s="51" t="s">
        <v>31</v>
      </c>
      <c r="C25" s="57">
        <v>7</v>
      </c>
      <c r="D25" s="58"/>
      <c r="E25" s="59">
        <v>0</v>
      </c>
      <c r="F25" s="60"/>
    </row>
    <row r="26" spans="1:6" ht="34.5" customHeight="1" x14ac:dyDescent="0.25">
      <c r="A26" s="64" t="s">
        <v>24</v>
      </c>
      <c r="B26" s="65"/>
      <c r="C26" s="66">
        <f>SUM(C25)</f>
        <v>7</v>
      </c>
      <c r="D26" s="67"/>
      <c r="E26" s="66">
        <f>SUM(E25)</f>
        <v>0</v>
      </c>
      <c r="F26" s="67"/>
    </row>
    <row r="27" spans="1:6" ht="25.5" customHeight="1" x14ac:dyDescent="0.25">
      <c r="A27" s="53" t="s">
        <v>75</v>
      </c>
      <c r="B27" s="55"/>
      <c r="C27" s="55"/>
      <c r="D27" s="55"/>
      <c r="E27" s="55"/>
      <c r="F27" s="56"/>
    </row>
    <row r="28" spans="1:6" ht="94.5" customHeight="1" x14ac:dyDescent="0.25">
      <c r="A28" s="52" t="s">
        <v>28</v>
      </c>
      <c r="B28" s="51" t="s">
        <v>26</v>
      </c>
      <c r="C28" s="57">
        <v>2009</v>
      </c>
      <c r="D28" s="58"/>
      <c r="E28" s="59">
        <v>0</v>
      </c>
      <c r="F28" s="60"/>
    </row>
    <row r="29" spans="1:6" ht="82.5" customHeight="1" x14ac:dyDescent="0.25">
      <c r="A29" s="52" t="s">
        <v>29</v>
      </c>
      <c r="B29" s="51" t="s">
        <v>27</v>
      </c>
      <c r="C29" s="57">
        <v>0</v>
      </c>
      <c r="D29" s="58"/>
      <c r="E29" s="59">
        <v>0</v>
      </c>
      <c r="F29" s="60"/>
    </row>
    <row r="30" spans="1:6" ht="24" customHeight="1" x14ac:dyDescent="0.25">
      <c r="A30" s="61" t="s">
        <v>24</v>
      </c>
      <c r="B30" s="61"/>
      <c r="C30" s="62">
        <f>SUM(C28:D29)</f>
        <v>2009</v>
      </c>
      <c r="D30" s="63"/>
      <c r="E30" s="62">
        <f>SUM(E28:F29)</f>
        <v>0</v>
      </c>
      <c r="F30" s="63"/>
    </row>
    <row r="31" spans="1:6" ht="42" customHeight="1" x14ac:dyDescent="0.25">
      <c r="A31" s="53" t="s">
        <v>79</v>
      </c>
      <c r="B31" s="54"/>
      <c r="C31" s="54"/>
      <c r="D31" s="54"/>
      <c r="E31" s="71"/>
      <c r="F31" s="72"/>
    </row>
    <row r="32" spans="1:6" ht="58.5" customHeight="1" x14ac:dyDescent="0.25">
      <c r="A32" s="52" t="s">
        <v>30</v>
      </c>
      <c r="B32" s="51" t="s">
        <v>56</v>
      </c>
      <c r="C32" s="57">
        <v>220</v>
      </c>
      <c r="D32" s="58"/>
      <c r="E32" s="59">
        <v>220</v>
      </c>
      <c r="F32" s="60"/>
    </row>
    <row r="33" spans="1:6" ht="60.75" customHeight="1" x14ac:dyDescent="0.25">
      <c r="A33" s="52" t="s">
        <v>63</v>
      </c>
      <c r="B33" s="51" t="s">
        <v>57</v>
      </c>
      <c r="C33" s="57">
        <v>249</v>
      </c>
      <c r="D33" s="58"/>
      <c r="E33" s="59">
        <v>249</v>
      </c>
      <c r="F33" s="60"/>
    </row>
    <row r="34" spans="1:6" ht="76.5" customHeight="1" x14ac:dyDescent="0.25">
      <c r="A34" s="52" t="s">
        <v>64</v>
      </c>
      <c r="B34" s="51" t="s">
        <v>58</v>
      </c>
      <c r="C34" s="57">
        <v>0</v>
      </c>
      <c r="D34" s="58"/>
      <c r="E34" s="59">
        <v>0</v>
      </c>
      <c r="F34" s="60"/>
    </row>
    <row r="35" spans="1:6" ht="92.25" customHeight="1" x14ac:dyDescent="0.25">
      <c r="A35" s="52" t="s">
        <v>65</v>
      </c>
      <c r="B35" s="51" t="s">
        <v>59</v>
      </c>
      <c r="C35" s="57">
        <v>176</v>
      </c>
      <c r="D35" s="58"/>
      <c r="E35" s="59">
        <f>176+46+36+36</f>
        <v>294</v>
      </c>
      <c r="F35" s="60"/>
    </row>
    <row r="36" spans="1:6" ht="42.75" customHeight="1" x14ac:dyDescent="0.25">
      <c r="A36" s="52" t="s">
        <v>66</v>
      </c>
      <c r="B36" s="51" t="s">
        <v>60</v>
      </c>
      <c r="C36" s="57">
        <v>1134</v>
      </c>
      <c r="D36" s="58"/>
      <c r="E36" s="59">
        <v>1134</v>
      </c>
      <c r="F36" s="60"/>
    </row>
    <row r="37" spans="1:6" ht="58.5" customHeight="1" x14ac:dyDescent="0.25">
      <c r="A37" s="52" t="s">
        <v>67</v>
      </c>
      <c r="B37" s="51" t="s">
        <v>61</v>
      </c>
      <c r="C37" s="57">
        <v>9</v>
      </c>
      <c r="D37" s="58"/>
      <c r="E37" s="59">
        <v>9</v>
      </c>
      <c r="F37" s="60"/>
    </row>
    <row r="38" spans="1:6" ht="136.5" customHeight="1" x14ac:dyDescent="0.25">
      <c r="A38" s="52" t="s">
        <v>68</v>
      </c>
      <c r="B38" s="51" t="s">
        <v>62</v>
      </c>
      <c r="C38" s="57">
        <v>917</v>
      </c>
      <c r="D38" s="58"/>
      <c r="E38" s="59">
        <v>917</v>
      </c>
      <c r="F38" s="60"/>
    </row>
    <row r="39" spans="1:6" ht="22.5" customHeight="1" x14ac:dyDescent="0.25">
      <c r="A39" s="61" t="s">
        <v>24</v>
      </c>
      <c r="B39" s="61"/>
      <c r="C39" s="62">
        <f>SUM(C32:D38)</f>
        <v>2705</v>
      </c>
      <c r="D39" s="63"/>
      <c r="E39" s="62">
        <f>E32+E33+E34+E35+E36+E37+E38</f>
        <v>2823</v>
      </c>
      <c r="F39" s="63"/>
    </row>
    <row r="40" spans="1:6" ht="22.5" customHeight="1" x14ac:dyDescent="0.25">
      <c r="A40" s="53" t="s">
        <v>77</v>
      </c>
      <c r="B40" s="54"/>
      <c r="C40" s="54"/>
      <c r="D40" s="54"/>
      <c r="E40" s="55"/>
      <c r="F40" s="56"/>
    </row>
    <row r="41" spans="1:6" ht="97.5" customHeight="1" x14ac:dyDescent="0.25">
      <c r="A41" s="52" t="s">
        <v>69</v>
      </c>
      <c r="B41" s="51" t="s">
        <v>80</v>
      </c>
      <c r="C41" s="57">
        <v>613</v>
      </c>
      <c r="D41" s="58"/>
      <c r="E41" s="59">
        <v>0</v>
      </c>
      <c r="F41" s="60"/>
    </row>
    <row r="42" spans="1:6" ht="22.5" customHeight="1" x14ac:dyDescent="0.25">
      <c r="A42" s="61" t="s">
        <v>24</v>
      </c>
      <c r="B42" s="61"/>
      <c r="C42" s="62">
        <f>SUM(C41)</f>
        <v>613</v>
      </c>
      <c r="D42" s="63"/>
      <c r="E42" s="62">
        <f>SUM(E41)</f>
        <v>0</v>
      </c>
      <c r="F42" s="63"/>
    </row>
    <row r="43" spans="1:6" ht="26.25" customHeight="1" x14ac:dyDescent="0.25">
      <c r="A43" s="53" t="s">
        <v>78</v>
      </c>
      <c r="B43" s="54"/>
      <c r="C43" s="54"/>
      <c r="D43" s="54"/>
      <c r="E43" s="55"/>
      <c r="F43" s="56"/>
    </row>
    <row r="44" spans="1:6" ht="90.75" customHeight="1" x14ac:dyDescent="0.25">
      <c r="A44" s="50" t="s">
        <v>70</v>
      </c>
      <c r="B44" s="51" t="s">
        <v>83</v>
      </c>
      <c r="C44" s="57">
        <v>10</v>
      </c>
      <c r="D44" s="58"/>
      <c r="E44" s="59">
        <v>0</v>
      </c>
      <c r="F44" s="60"/>
    </row>
    <row r="45" spans="1:6" ht="27" customHeight="1" x14ac:dyDescent="0.25">
      <c r="A45" s="61" t="s">
        <v>24</v>
      </c>
      <c r="B45" s="61"/>
      <c r="C45" s="62">
        <f>C44</f>
        <v>10</v>
      </c>
      <c r="D45" s="63"/>
      <c r="E45" s="62">
        <v>0</v>
      </c>
      <c r="F45" s="63"/>
    </row>
    <row r="46" spans="1:6" ht="27" customHeight="1" x14ac:dyDescent="0.25">
      <c r="A46" s="53" t="s">
        <v>82</v>
      </c>
      <c r="B46" s="54"/>
      <c r="C46" s="54"/>
      <c r="D46" s="54"/>
      <c r="E46" s="55"/>
      <c r="F46" s="56"/>
    </row>
    <row r="47" spans="1:6" ht="117.75" customHeight="1" x14ac:dyDescent="0.25">
      <c r="A47" s="50" t="s">
        <v>71</v>
      </c>
      <c r="B47" s="51" t="s">
        <v>72</v>
      </c>
      <c r="C47" s="57">
        <v>24</v>
      </c>
      <c r="D47" s="58"/>
      <c r="E47" s="59">
        <v>24</v>
      </c>
      <c r="F47" s="60"/>
    </row>
    <row r="48" spans="1:6" ht="27" customHeight="1" thickBot="1" x14ac:dyDescent="0.3">
      <c r="A48" s="61" t="s">
        <v>24</v>
      </c>
      <c r="B48" s="61"/>
      <c r="C48" s="62">
        <f>SUM(C47)</f>
        <v>24</v>
      </c>
      <c r="D48" s="63"/>
      <c r="E48" s="62">
        <f>SUM(E47)</f>
        <v>24</v>
      </c>
      <c r="F48" s="63"/>
    </row>
    <row r="49" spans="1:6" ht="45" customHeight="1" thickBot="1" x14ac:dyDescent="0.3">
      <c r="A49" s="87" t="s">
        <v>32</v>
      </c>
      <c r="B49" s="88"/>
      <c r="C49" s="89">
        <f>C23+C26+C30+C39+C42+C45+C48</f>
        <v>6226</v>
      </c>
      <c r="D49" s="90"/>
      <c r="E49" s="89">
        <f>E23+E26+E30+E39+E42+E45+E48</f>
        <v>4238</v>
      </c>
      <c r="F49" s="91"/>
    </row>
    <row r="50" spans="1:6" x14ac:dyDescent="0.25">
      <c r="A50" s="1"/>
      <c r="B50" s="2"/>
      <c r="C50" s="2"/>
      <c r="D50" s="2"/>
      <c r="E50" s="2"/>
      <c r="F50" s="2"/>
    </row>
    <row r="51" spans="1:6" x14ac:dyDescent="0.25">
      <c r="A51" s="3"/>
    </row>
  </sheetData>
  <mergeCells count="93">
    <mergeCell ref="C37:D37"/>
    <mergeCell ref="E37:F37"/>
    <mergeCell ref="C38:D38"/>
    <mergeCell ref="E38:F38"/>
    <mergeCell ref="C29:D29"/>
    <mergeCell ref="E29:F29"/>
    <mergeCell ref="C30:D30"/>
    <mergeCell ref="E30:F30"/>
    <mergeCell ref="C23:D23"/>
    <mergeCell ref="E23:F23"/>
    <mergeCell ref="C28:D28"/>
    <mergeCell ref="E28:F28"/>
    <mergeCell ref="C39:D39"/>
    <mergeCell ref="E39:F39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E14:F14"/>
    <mergeCell ref="C15:D15"/>
    <mergeCell ref="E15:F15"/>
    <mergeCell ref="C16:D16"/>
    <mergeCell ref="E16:F16"/>
    <mergeCell ref="A43:F43"/>
    <mergeCell ref="A45:B45"/>
    <mergeCell ref="A49:B49"/>
    <mergeCell ref="A39:B39"/>
    <mergeCell ref="C44:D44"/>
    <mergeCell ref="E44:F44"/>
    <mergeCell ref="C45:D45"/>
    <mergeCell ref="E45:F45"/>
    <mergeCell ref="C49:D49"/>
    <mergeCell ref="E49:F49"/>
    <mergeCell ref="C42:D42"/>
    <mergeCell ref="E42:F42"/>
    <mergeCell ref="A40:F40"/>
    <mergeCell ref="C41:D41"/>
    <mergeCell ref="E41:F41"/>
    <mergeCell ref="A42:B42"/>
    <mergeCell ref="A1:F4"/>
    <mergeCell ref="E5:F5"/>
    <mergeCell ref="A6:A7"/>
    <mergeCell ref="B6:B7"/>
    <mergeCell ref="C6:D6"/>
    <mergeCell ref="E6:F6"/>
    <mergeCell ref="C7:D7"/>
    <mergeCell ref="E7:F7"/>
    <mergeCell ref="A8:F8"/>
    <mergeCell ref="A23:B23"/>
    <mergeCell ref="A27:F27"/>
    <mergeCell ref="A30:B30"/>
    <mergeCell ref="A31:F31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A24:F24"/>
    <mergeCell ref="C25:D25"/>
    <mergeCell ref="E25:F25"/>
    <mergeCell ref="A26:B26"/>
    <mergeCell ref="C26:D26"/>
    <mergeCell ref="E26:F26"/>
    <mergeCell ref="A46:F46"/>
    <mergeCell ref="C47:D47"/>
    <mergeCell ref="E47:F47"/>
    <mergeCell ref="A48:B48"/>
    <mergeCell ref="C48:D48"/>
    <mergeCell ref="E48:F48"/>
  </mergeCells>
  <pageMargins left="0.70866141732283472" right="0.51181102362204722" top="0.39370078740157483" bottom="0.35433070866141736" header="0.31496062992125984" footer="0.31496062992125984"/>
  <pageSetup paperSize="9" scale="67" orientation="portrait" horizontalDpi="180" verticalDpi="18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82"/>
  <sheetViews>
    <sheetView view="pageBreakPreview" zoomScale="60" zoomScaleNormal="120" workbookViewId="0">
      <pane ySplit="9" topLeftCell="A10" activePane="bottomLeft" state="frozen"/>
      <selection pane="bottomLeft" activeCell="J13" sqref="J13"/>
    </sheetView>
  </sheetViews>
  <sheetFormatPr defaultRowHeight="15" x14ac:dyDescent="0.25"/>
  <cols>
    <col min="1" max="1" width="4.28515625" customWidth="1"/>
    <col min="2" max="2" width="51.42578125" customWidth="1"/>
    <col min="3" max="3" width="10.140625" customWidth="1"/>
    <col min="4" max="4" width="8" customWidth="1"/>
    <col min="5" max="5" width="8.7109375" customWidth="1"/>
    <col min="6" max="8" width="7.42578125" customWidth="1"/>
    <col min="9" max="9" width="8" customWidth="1"/>
    <col min="10" max="10" width="7.42578125" customWidth="1"/>
    <col min="11" max="11" width="7.7109375" customWidth="1"/>
    <col min="12" max="12" width="7" customWidth="1"/>
    <col min="13" max="13" width="8" customWidth="1"/>
    <col min="14" max="14" width="7.140625" customWidth="1"/>
    <col min="15" max="15" width="8.140625" customWidth="1"/>
    <col min="16" max="17" width="7.42578125" customWidth="1"/>
  </cols>
  <sheetData>
    <row r="1" spans="1:17" ht="15" customHeight="1" x14ac:dyDescent="0.25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36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8.7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20.25" customHeight="1" x14ac:dyDescent="0.3">
      <c r="A6" s="2"/>
      <c r="B6" s="2"/>
      <c r="C6" s="2"/>
      <c r="D6" s="2"/>
      <c r="E6" s="2"/>
      <c r="F6" s="2"/>
      <c r="G6" s="2"/>
      <c r="H6" s="142"/>
      <c r="I6" s="142"/>
      <c r="J6" s="142"/>
      <c r="K6" s="142"/>
      <c r="L6" s="2"/>
      <c r="M6" s="2"/>
      <c r="N6" s="2"/>
      <c r="O6" s="2"/>
      <c r="P6" s="2" t="s">
        <v>33</v>
      </c>
      <c r="Q6" s="2"/>
    </row>
    <row r="7" spans="1:17" ht="23.25" customHeight="1" x14ac:dyDescent="0.3">
      <c r="A7" s="116" t="s">
        <v>1</v>
      </c>
      <c r="B7" s="119" t="s">
        <v>2</v>
      </c>
      <c r="C7" s="122" t="s">
        <v>4</v>
      </c>
      <c r="D7" s="123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1:17" ht="60.75" customHeight="1" x14ac:dyDescent="0.25">
      <c r="A8" s="117"/>
      <c r="B8" s="120"/>
      <c r="C8" s="126" t="s">
        <v>34</v>
      </c>
      <c r="D8" s="128" t="s">
        <v>35</v>
      </c>
      <c r="E8" s="129"/>
      <c r="F8" s="130" t="s">
        <v>36</v>
      </c>
      <c r="G8" s="131"/>
      <c r="H8" s="132" t="s">
        <v>37</v>
      </c>
      <c r="I8" s="133"/>
      <c r="J8" s="134" t="s">
        <v>38</v>
      </c>
      <c r="K8" s="135"/>
      <c r="L8" s="136" t="s">
        <v>39</v>
      </c>
      <c r="M8" s="137"/>
      <c r="N8" s="138" t="s">
        <v>40</v>
      </c>
      <c r="O8" s="139"/>
      <c r="P8" s="140" t="s">
        <v>41</v>
      </c>
      <c r="Q8" s="141"/>
    </row>
    <row r="9" spans="1:17" ht="39.75" customHeight="1" x14ac:dyDescent="0.25">
      <c r="A9" s="118"/>
      <c r="B9" s="121"/>
      <c r="C9" s="127"/>
      <c r="D9" s="12" t="s">
        <v>42</v>
      </c>
      <c r="E9" s="13" t="s">
        <v>43</v>
      </c>
      <c r="F9" s="24" t="s">
        <v>42</v>
      </c>
      <c r="G9" s="15" t="s">
        <v>43</v>
      </c>
      <c r="H9" s="18" t="s">
        <v>42</v>
      </c>
      <c r="I9" s="19" t="s">
        <v>43</v>
      </c>
      <c r="J9" s="16" t="s">
        <v>42</v>
      </c>
      <c r="K9" s="17" t="s">
        <v>43</v>
      </c>
      <c r="L9" s="20" t="s">
        <v>42</v>
      </c>
      <c r="M9" s="21" t="s">
        <v>43</v>
      </c>
      <c r="N9" s="22" t="s">
        <v>42</v>
      </c>
      <c r="O9" s="23" t="s">
        <v>43</v>
      </c>
      <c r="P9" s="14" t="s">
        <v>42</v>
      </c>
      <c r="Q9" s="15" t="s">
        <v>43</v>
      </c>
    </row>
    <row r="10" spans="1:17" ht="24" customHeight="1" x14ac:dyDescent="0.25">
      <c r="A10" s="94" t="s">
        <v>46</v>
      </c>
      <c r="B10" s="95"/>
      <c r="C10" s="95"/>
      <c r="D10" s="96"/>
      <c r="E10" s="96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7"/>
    </row>
    <row r="11" spans="1:17" ht="62.25" customHeight="1" x14ac:dyDescent="0.25">
      <c r="A11" s="4" t="s">
        <v>5</v>
      </c>
      <c r="B11" s="8" t="s">
        <v>47</v>
      </c>
      <c r="C11" s="25">
        <f>D11+E11</f>
        <v>6</v>
      </c>
      <c r="D11" s="37">
        <f>F11+H11+J11+L11+N11+P11</f>
        <v>6</v>
      </c>
      <c r="E11" s="37">
        <f>G11+I11+K11+M11+O11+Q11</f>
        <v>0</v>
      </c>
      <c r="F11" s="30">
        <v>1</v>
      </c>
      <c r="G11" s="29">
        <f t="shared" ref="G11:G18" si="0">I11+K11+M11+O11+Q11+S11</f>
        <v>0</v>
      </c>
      <c r="H11" s="29">
        <v>5</v>
      </c>
      <c r="I11" s="29">
        <f t="shared" ref="H11:I18" si="1">K11+M11+O11+Q11+S11+V11</f>
        <v>0</v>
      </c>
      <c r="J11" s="29">
        <f t="shared" ref="J11:J25" si="2">L11+N11+P11+R11+U11+X11</f>
        <v>0</v>
      </c>
      <c r="K11" s="29">
        <f t="shared" ref="K11:K25" si="3">M11+O11+Q11+S11+V11+Y11</f>
        <v>0</v>
      </c>
      <c r="L11" s="29">
        <f t="shared" ref="L11:L25" si="4">N11+P11+R11+U11+X11+AA11</f>
        <v>0</v>
      </c>
      <c r="M11" s="29">
        <f t="shared" ref="M11:M25" si="5">O11+Q11+S11+V11+Y11+AB11</f>
        <v>0</v>
      </c>
      <c r="N11" s="29">
        <f t="shared" ref="N11:N25" si="6">P11+R11+U11+X11+AA11+AD11</f>
        <v>0</v>
      </c>
      <c r="O11" s="29">
        <f t="shared" ref="O11:O25" si="7">Q11+S11+V11+Y11+AB11+AE11</f>
        <v>0</v>
      </c>
      <c r="P11" s="29">
        <f t="shared" ref="P11:P25" si="8">R11+U11+X11+AA11+AD11+AG11</f>
        <v>0</v>
      </c>
      <c r="Q11" s="29">
        <f t="shared" ref="Q11:Q25" si="9">S11+V11+Y11+AB11+AE11+AH11</f>
        <v>0</v>
      </c>
    </row>
    <row r="12" spans="1:17" ht="32.25" customHeight="1" x14ac:dyDescent="0.25">
      <c r="A12" s="4" t="s">
        <v>7</v>
      </c>
      <c r="B12" s="8" t="s">
        <v>48</v>
      </c>
      <c r="C12" s="25">
        <v>0</v>
      </c>
      <c r="D12" s="37">
        <v>0</v>
      </c>
      <c r="E12" s="37">
        <f t="shared" ref="E12:E18" si="10">G12+I12+K12+M12+O12+Q12</f>
        <v>0</v>
      </c>
      <c r="F12" s="28">
        <v>0</v>
      </c>
      <c r="G12" s="29">
        <f t="shared" si="0"/>
        <v>0</v>
      </c>
      <c r="H12" s="29">
        <f t="shared" si="1"/>
        <v>0</v>
      </c>
      <c r="I12" s="29">
        <f t="shared" si="1"/>
        <v>0</v>
      </c>
      <c r="J12" s="29">
        <f t="shared" si="2"/>
        <v>0</v>
      </c>
      <c r="K12" s="29">
        <f t="shared" si="3"/>
        <v>0</v>
      </c>
      <c r="L12" s="29">
        <f t="shared" si="4"/>
        <v>0</v>
      </c>
      <c r="M12" s="29">
        <f t="shared" si="5"/>
        <v>0</v>
      </c>
      <c r="N12" s="29">
        <f t="shared" si="6"/>
        <v>0</v>
      </c>
      <c r="O12" s="29">
        <f t="shared" si="7"/>
        <v>0</v>
      </c>
      <c r="P12" s="29">
        <f t="shared" si="8"/>
        <v>0</v>
      </c>
      <c r="Q12" s="29">
        <f t="shared" si="9"/>
        <v>0</v>
      </c>
    </row>
    <row r="13" spans="1:17" ht="111.75" customHeight="1" x14ac:dyDescent="0.25">
      <c r="A13" s="4" t="s">
        <v>8</v>
      </c>
      <c r="B13" s="31" t="s">
        <v>14</v>
      </c>
      <c r="C13" s="25">
        <v>0</v>
      </c>
      <c r="D13" s="37">
        <f>F13+H13+J13+L13+N13+P13</f>
        <v>0</v>
      </c>
      <c r="E13" s="37">
        <f t="shared" si="10"/>
        <v>0</v>
      </c>
      <c r="F13" s="28">
        <f>H13+J13+L13+N13+P13+R13</f>
        <v>0</v>
      </c>
      <c r="G13" s="29">
        <f t="shared" si="0"/>
        <v>0</v>
      </c>
      <c r="H13" s="29">
        <f t="shared" si="1"/>
        <v>0</v>
      </c>
      <c r="I13" s="29">
        <f t="shared" si="1"/>
        <v>0</v>
      </c>
      <c r="J13" s="29">
        <f t="shared" si="2"/>
        <v>0</v>
      </c>
      <c r="K13" s="29">
        <f t="shared" si="3"/>
        <v>0</v>
      </c>
      <c r="L13" s="29">
        <f t="shared" si="4"/>
        <v>0</v>
      </c>
      <c r="M13" s="29">
        <f t="shared" si="5"/>
        <v>0</v>
      </c>
      <c r="N13" s="29">
        <f t="shared" si="6"/>
        <v>0</v>
      </c>
      <c r="O13" s="29">
        <f t="shared" si="7"/>
        <v>0</v>
      </c>
      <c r="P13" s="29">
        <f t="shared" si="8"/>
        <v>0</v>
      </c>
      <c r="Q13" s="29">
        <f t="shared" si="9"/>
        <v>0</v>
      </c>
    </row>
    <row r="14" spans="1:17" ht="31.5" customHeight="1" x14ac:dyDescent="0.25">
      <c r="A14" s="4" t="s">
        <v>9</v>
      </c>
      <c r="B14" s="8" t="s">
        <v>49</v>
      </c>
      <c r="C14" s="25">
        <f>D14+E14</f>
        <v>53</v>
      </c>
      <c r="D14" s="37">
        <f>F14+H14+J14+L14+N14+P14</f>
        <v>53</v>
      </c>
      <c r="E14" s="37">
        <f t="shared" si="10"/>
        <v>0</v>
      </c>
      <c r="F14" s="28">
        <v>8</v>
      </c>
      <c r="G14" s="29">
        <f t="shared" si="0"/>
        <v>0</v>
      </c>
      <c r="H14" s="29">
        <v>45</v>
      </c>
      <c r="I14" s="29">
        <f t="shared" si="1"/>
        <v>0</v>
      </c>
      <c r="J14" s="29">
        <f t="shared" si="2"/>
        <v>0</v>
      </c>
      <c r="K14" s="29">
        <f t="shared" si="3"/>
        <v>0</v>
      </c>
      <c r="L14" s="29">
        <f t="shared" si="4"/>
        <v>0</v>
      </c>
      <c r="M14" s="29">
        <f t="shared" si="5"/>
        <v>0</v>
      </c>
      <c r="N14" s="29">
        <f t="shared" si="6"/>
        <v>0</v>
      </c>
      <c r="O14" s="29">
        <f t="shared" si="7"/>
        <v>0</v>
      </c>
      <c r="P14" s="29">
        <f t="shared" si="8"/>
        <v>0</v>
      </c>
      <c r="Q14" s="29">
        <f t="shared" si="9"/>
        <v>0</v>
      </c>
    </row>
    <row r="15" spans="1:17" ht="64.5" customHeight="1" x14ac:dyDescent="0.25">
      <c r="A15" s="4" t="s">
        <v>10</v>
      </c>
      <c r="B15" s="8" t="s">
        <v>50</v>
      </c>
      <c r="C15" s="25">
        <f>D15+E15</f>
        <v>30</v>
      </c>
      <c r="D15" s="37">
        <f>F15+H15+J15+L15+N15+P15</f>
        <v>30</v>
      </c>
      <c r="E15" s="37">
        <f t="shared" si="10"/>
        <v>0</v>
      </c>
      <c r="F15" s="28">
        <v>30</v>
      </c>
      <c r="G15" s="29">
        <f t="shared" si="0"/>
        <v>0</v>
      </c>
      <c r="H15" s="29">
        <v>0</v>
      </c>
      <c r="I15" s="29">
        <f t="shared" si="1"/>
        <v>0</v>
      </c>
      <c r="J15" s="29">
        <f t="shared" si="2"/>
        <v>0</v>
      </c>
      <c r="K15" s="29">
        <f t="shared" si="3"/>
        <v>0</v>
      </c>
      <c r="L15" s="29">
        <f t="shared" si="4"/>
        <v>0</v>
      </c>
      <c r="M15" s="29">
        <f t="shared" si="5"/>
        <v>0</v>
      </c>
      <c r="N15" s="29">
        <f t="shared" si="6"/>
        <v>0</v>
      </c>
      <c r="O15" s="29">
        <f t="shared" si="7"/>
        <v>0</v>
      </c>
      <c r="P15" s="29">
        <f t="shared" si="8"/>
        <v>0</v>
      </c>
      <c r="Q15" s="29">
        <f t="shared" si="9"/>
        <v>0</v>
      </c>
    </row>
    <row r="16" spans="1:17" ht="45.75" customHeight="1" x14ac:dyDescent="0.25">
      <c r="A16" s="4" t="s">
        <v>12</v>
      </c>
      <c r="B16" s="8" t="s">
        <v>73</v>
      </c>
      <c r="C16" s="25">
        <f>D16+E16</f>
        <v>0</v>
      </c>
      <c r="D16" s="37">
        <f>F16+H16+J16+L16+N16+P16</f>
        <v>0</v>
      </c>
      <c r="E16" s="37">
        <f t="shared" si="10"/>
        <v>0</v>
      </c>
      <c r="F16" s="28">
        <v>0</v>
      </c>
      <c r="G16" s="29">
        <f t="shared" si="0"/>
        <v>0</v>
      </c>
      <c r="H16" s="29">
        <v>0</v>
      </c>
      <c r="I16" s="29">
        <f t="shared" si="1"/>
        <v>0</v>
      </c>
      <c r="J16" s="29">
        <f t="shared" si="2"/>
        <v>0</v>
      </c>
      <c r="K16" s="29">
        <f t="shared" si="3"/>
        <v>0</v>
      </c>
      <c r="L16" s="29">
        <f t="shared" si="4"/>
        <v>0</v>
      </c>
      <c r="M16" s="29">
        <f t="shared" si="5"/>
        <v>0</v>
      </c>
      <c r="N16" s="29">
        <f t="shared" si="6"/>
        <v>0</v>
      </c>
      <c r="O16" s="29">
        <f t="shared" si="7"/>
        <v>0</v>
      </c>
      <c r="P16" s="29">
        <f t="shared" si="8"/>
        <v>0</v>
      </c>
      <c r="Q16" s="29">
        <f t="shared" si="9"/>
        <v>0</v>
      </c>
    </row>
    <row r="17" spans="1:17" ht="62.25" customHeight="1" x14ac:dyDescent="0.25">
      <c r="A17" s="4" t="s">
        <v>13</v>
      </c>
      <c r="B17" s="8" t="s">
        <v>11</v>
      </c>
      <c r="C17" s="25">
        <v>0</v>
      </c>
      <c r="D17" s="37">
        <v>0</v>
      </c>
      <c r="E17" s="37">
        <f t="shared" si="10"/>
        <v>0</v>
      </c>
      <c r="F17" s="28">
        <v>0</v>
      </c>
      <c r="G17" s="29">
        <f t="shared" si="0"/>
        <v>0</v>
      </c>
      <c r="H17" s="29">
        <f t="shared" si="1"/>
        <v>0</v>
      </c>
      <c r="I17" s="29">
        <f t="shared" si="1"/>
        <v>0</v>
      </c>
      <c r="J17" s="29">
        <f t="shared" si="2"/>
        <v>0</v>
      </c>
      <c r="K17" s="29">
        <f t="shared" si="3"/>
        <v>0</v>
      </c>
      <c r="L17" s="29">
        <f t="shared" si="4"/>
        <v>0</v>
      </c>
      <c r="M17" s="29">
        <f t="shared" si="5"/>
        <v>0</v>
      </c>
      <c r="N17" s="29">
        <f t="shared" si="6"/>
        <v>0</v>
      </c>
      <c r="O17" s="29">
        <f t="shared" si="7"/>
        <v>0</v>
      </c>
      <c r="P17" s="29">
        <f t="shared" si="8"/>
        <v>0</v>
      </c>
      <c r="Q17" s="29">
        <f t="shared" si="9"/>
        <v>0</v>
      </c>
    </row>
    <row r="18" spans="1:17" ht="33" customHeight="1" x14ac:dyDescent="0.25">
      <c r="A18" s="4" t="s">
        <v>15</v>
      </c>
      <c r="B18" s="8" t="s">
        <v>6</v>
      </c>
      <c r="C18" s="25">
        <f>D18+E18</f>
        <v>0</v>
      </c>
      <c r="D18" s="37">
        <f>SUM(E18:Q18)</f>
        <v>0</v>
      </c>
      <c r="E18" s="37">
        <f t="shared" si="10"/>
        <v>0</v>
      </c>
      <c r="F18" s="11">
        <v>0</v>
      </c>
      <c r="G18" s="29">
        <f t="shared" si="0"/>
        <v>0</v>
      </c>
      <c r="H18" s="29">
        <v>0</v>
      </c>
      <c r="I18" s="29">
        <f t="shared" si="1"/>
        <v>0</v>
      </c>
      <c r="J18" s="29">
        <f t="shared" si="2"/>
        <v>0</v>
      </c>
      <c r="K18" s="29">
        <f t="shared" si="3"/>
        <v>0</v>
      </c>
      <c r="L18" s="29">
        <f t="shared" si="4"/>
        <v>0</v>
      </c>
      <c r="M18" s="29">
        <f t="shared" si="5"/>
        <v>0</v>
      </c>
      <c r="N18" s="29">
        <f t="shared" si="6"/>
        <v>0</v>
      </c>
      <c r="O18" s="29">
        <f t="shared" si="7"/>
        <v>0</v>
      </c>
      <c r="P18" s="29">
        <f t="shared" si="8"/>
        <v>0</v>
      </c>
      <c r="Q18" s="29">
        <f t="shared" si="9"/>
        <v>0</v>
      </c>
    </row>
    <row r="19" spans="1:17" ht="31.5" customHeight="1" x14ac:dyDescent="0.25">
      <c r="A19" s="4" t="s">
        <v>16</v>
      </c>
      <c r="B19" s="8" t="s">
        <v>23</v>
      </c>
      <c r="C19" s="25">
        <v>0</v>
      </c>
      <c r="D19" s="37">
        <v>0</v>
      </c>
      <c r="E19" s="37">
        <v>0</v>
      </c>
      <c r="F19" s="11">
        <v>0</v>
      </c>
      <c r="G19" s="29">
        <v>0</v>
      </c>
      <c r="H19" s="29">
        <v>0</v>
      </c>
      <c r="I19" s="29">
        <v>0</v>
      </c>
      <c r="J19" s="29">
        <f t="shared" si="2"/>
        <v>0</v>
      </c>
      <c r="K19" s="29">
        <f t="shared" si="3"/>
        <v>0</v>
      </c>
      <c r="L19" s="29">
        <f t="shared" si="4"/>
        <v>0</v>
      </c>
      <c r="M19" s="29">
        <f t="shared" si="5"/>
        <v>0</v>
      </c>
      <c r="N19" s="29">
        <f t="shared" si="6"/>
        <v>0</v>
      </c>
      <c r="O19" s="29">
        <f t="shared" si="7"/>
        <v>0</v>
      </c>
      <c r="P19" s="29">
        <f t="shared" si="8"/>
        <v>0</v>
      </c>
      <c r="Q19" s="29">
        <f t="shared" si="9"/>
        <v>0</v>
      </c>
    </row>
    <row r="20" spans="1:17" ht="33.75" customHeight="1" x14ac:dyDescent="0.25">
      <c r="A20" s="4" t="s">
        <v>17</v>
      </c>
      <c r="B20" s="8" t="s">
        <v>51</v>
      </c>
      <c r="C20" s="25">
        <f>D20+E20</f>
        <v>273</v>
      </c>
      <c r="D20" s="37">
        <f t="shared" ref="D20:E22" si="11">F20+H20+J20+L20+N20+P20</f>
        <v>273</v>
      </c>
      <c r="E20" s="37">
        <f t="shared" si="11"/>
        <v>0</v>
      </c>
      <c r="F20" s="28">
        <v>180</v>
      </c>
      <c r="G20" s="29">
        <v>0</v>
      </c>
      <c r="H20" s="29">
        <v>93</v>
      </c>
      <c r="I20" s="29">
        <v>0</v>
      </c>
      <c r="J20" s="29">
        <f t="shared" si="2"/>
        <v>0</v>
      </c>
      <c r="K20" s="29">
        <f t="shared" si="3"/>
        <v>0</v>
      </c>
      <c r="L20" s="29">
        <f t="shared" si="4"/>
        <v>0</v>
      </c>
      <c r="M20" s="29">
        <f t="shared" si="5"/>
        <v>0</v>
      </c>
      <c r="N20" s="29">
        <f t="shared" si="6"/>
        <v>0</v>
      </c>
      <c r="O20" s="29">
        <f t="shared" si="7"/>
        <v>0</v>
      </c>
      <c r="P20" s="29">
        <f t="shared" si="8"/>
        <v>0</v>
      </c>
      <c r="Q20" s="29">
        <f t="shared" si="9"/>
        <v>0</v>
      </c>
    </row>
    <row r="21" spans="1:17" ht="31.5" customHeight="1" x14ac:dyDescent="0.25">
      <c r="A21" s="4" t="s">
        <v>18</v>
      </c>
      <c r="B21" s="8" t="s">
        <v>52</v>
      </c>
      <c r="C21" s="25">
        <f>D21+E21</f>
        <v>74</v>
      </c>
      <c r="D21" s="37">
        <f t="shared" si="11"/>
        <v>74</v>
      </c>
      <c r="E21" s="37">
        <f t="shared" si="11"/>
        <v>0</v>
      </c>
      <c r="F21" s="28">
        <v>39</v>
      </c>
      <c r="G21" s="29">
        <v>0</v>
      </c>
      <c r="H21" s="29">
        <v>35</v>
      </c>
      <c r="I21" s="29">
        <f t="shared" ref="H21:I24" si="12">K21+M21+O21+Q21+S21+V21</f>
        <v>0</v>
      </c>
      <c r="J21" s="29">
        <f t="shared" si="2"/>
        <v>0</v>
      </c>
      <c r="K21" s="29">
        <f t="shared" si="3"/>
        <v>0</v>
      </c>
      <c r="L21" s="29">
        <f t="shared" si="4"/>
        <v>0</v>
      </c>
      <c r="M21" s="29">
        <f t="shared" si="5"/>
        <v>0</v>
      </c>
      <c r="N21" s="29">
        <f t="shared" si="6"/>
        <v>0</v>
      </c>
      <c r="O21" s="29">
        <f t="shared" si="7"/>
        <v>0</v>
      </c>
      <c r="P21" s="29">
        <f t="shared" si="8"/>
        <v>0</v>
      </c>
      <c r="Q21" s="29">
        <f t="shared" si="9"/>
        <v>0</v>
      </c>
    </row>
    <row r="22" spans="1:17" ht="45.75" customHeight="1" x14ac:dyDescent="0.25">
      <c r="A22" s="4" t="s">
        <v>19</v>
      </c>
      <c r="B22" s="8" t="s">
        <v>53</v>
      </c>
      <c r="C22" s="25">
        <f>E22+D22</f>
        <v>924</v>
      </c>
      <c r="D22" s="37">
        <f t="shared" si="11"/>
        <v>924</v>
      </c>
      <c r="E22" s="37">
        <f t="shared" si="11"/>
        <v>0</v>
      </c>
      <c r="F22" s="28">
        <v>575</v>
      </c>
      <c r="G22" s="29">
        <v>0</v>
      </c>
      <c r="H22" s="29">
        <v>349</v>
      </c>
      <c r="I22" s="29">
        <v>0</v>
      </c>
      <c r="J22" s="29">
        <f t="shared" si="2"/>
        <v>0</v>
      </c>
      <c r="K22" s="29">
        <f t="shared" si="3"/>
        <v>0</v>
      </c>
      <c r="L22" s="29">
        <f t="shared" si="4"/>
        <v>0</v>
      </c>
      <c r="M22" s="29">
        <f t="shared" si="5"/>
        <v>0</v>
      </c>
      <c r="N22" s="29">
        <f t="shared" si="6"/>
        <v>0</v>
      </c>
      <c r="O22" s="29">
        <f t="shared" si="7"/>
        <v>0</v>
      </c>
      <c r="P22" s="29">
        <f t="shared" si="8"/>
        <v>0</v>
      </c>
      <c r="Q22" s="29">
        <f t="shared" si="9"/>
        <v>0</v>
      </c>
    </row>
    <row r="23" spans="1:17" ht="47.25" customHeight="1" x14ac:dyDescent="0.25">
      <c r="A23" s="4" t="s">
        <v>20</v>
      </c>
      <c r="B23" s="8" t="s">
        <v>54</v>
      </c>
      <c r="C23" s="25">
        <f>D23+E23</f>
        <v>31</v>
      </c>
      <c r="D23" s="37">
        <f>F23+H23+J23+L23+N23+P23</f>
        <v>31</v>
      </c>
      <c r="E23" s="37">
        <v>0</v>
      </c>
      <c r="F23" s="28">
        <v>18</v>
      </c>
      <c r="G23" s="29">
        <v>0</v>
      </c>
      <c r="H23" s="29">
        <v>13</v>
      </c>
      <c r="I23" s="29">
        <f t="shared" si="12"/>
        <v>0</v>
      </c>
      <c r="J23" s="29">
        <f t="shared" si="2"/>
        <v>0</v>
      </c>
      <c r="K23" s="29">
        <f t="shared" si="3"/>
        <v>0</v>
      </c>
      <c r="L23" s="29">
        <f t="shared" si="4"/>
        <v>0</v>
      </c>
      <c r="M23" s="29">
        <f t="shared" si="5"/>
        <v>0</v>
      </c>
      <c r="N23" s="29">
        <f t="shared" si="6"/>
        <v>0</v>
      </c>
      <c r="O23" s="29">
        <f t="shared" si="7"/>
        <v>0</v>
      </c>
      <c r="P23" s="29">
        <f t="shared" si="8"/>
        <v>0</v>
      </c>
      <c r="Q23" s="29">
        <f t="shared" si="9"/>
        <v>0</v>
      </c>
    </row>
    <row r="24" spans="1:17" ht="47.25" customHeight="1" x14ac:dyDescent="0.25">
      <c r="A24" s="4" t="s">
        <v>22</v>
      </c>
      <c r="B24" s="8" t="s">
        <v>55</v>
      </c>
      <c r="C24" s="25">
        <v>0</v>
      </c>
      <c r="D24" s="37">
        <f>F24+H24+J24+L24+N24+P24</f>
        <v>0</v>
      </c>
      <c r="E24" s="37">
        <f>G24+I24+K24+M24+O24+Q24</f>
        <v>0</v>
      </c>
      <c r="F24" s="28">
        <f>H24+J24+L24+N24+P24+R24</f>
        <v>0</v>
      </c>
      <c r="G24" s="29">
        <f>I24+K24+M24+O24+Q24+S24</f>
        <v>0</v>
      </c>
      <c r="H24" s="29">
        <f t="shared" si="12"/>
        <v>0</v>
      </c>
      <c r="I24" s="29">
        <f t="shared" si="12"/>
        <v>0</v>
      </c>
      <c r="J24" s="29">
        <f t="shared" si="2"/>
        <v>0</v>
      </c>
      <c r="K24" s="29">
        <f t="shared" si="3"/>
        <v>0</v>
      </c>
      <c r="L24" s="29">
        <f t="shared" si="4"/>
        <v>0</v>
      </c>
      <c r="M24" s="29">
        <f t="shared" si="5"/>
        <v>0</v>
      </c>
      <c r="N24" s="29">
        <f t="shared" si="6"/>
        <v>0</v>
      </c>
      <c r="O24" s="29">
        <f t="shared" si="7"/>
        <v>0</v>
      </c>
      <c r="P24" s="29">
        <f t="shared" si="8"/>
        <v>0</v>
      </c>
      <c r="Q24" s="29">
        <f t="shared" si="9"/>
        <v>0</v>
      </c>
    </row>
    <row r="25" spans="1:17" ht="24" customHeight="1" x14ac:dyDescent="0.25">
      <c r="A25" s="98" t="s">
        <v>44</v>
      </c>
      <c r="B25" s="98"/>
      <c r="C25" s="26">
        <f>SUM(C11:C24)</f>
        <v>1391</v>
      </c>
      <c r="D25" s="38">
        <f>F25+H25+J25+L25+N25+P25</f>
        <v>1391</v>
      </c>
      <c r="E25" s="37">
        <f>E24+E23+E22+E21+E20+E19+E18+E17+E16+E15+E14+E13+E12+E11</f>
        <v>0</v>
      </c>
      <c r="F25" s="41">
        <f>SUM(F11:F24)</f>
        <v>851</v>
      </c>
      <c r="G25" s="9">
        <f>SUM(G11:G24)</f>
        <v>0</v>
      </c>
      <c r="H25" s="9">
        <f>SUM(H11:H24)</f>
        <v>540</v>
      </c>
      <c r="I25" s="9">
        <f>SUM(I11:I24)</f>
        <v>0</v>
      </c>
      <c r="J25" s="9">
        <f t="shared" si="2"/>
        <v>0</v>
      </c>
      <c r="K25" s="9">
        <f t="shared" si="3"/>
        <v>0</v>
      </c>
      <c r="L25" s="9">
        <f t="shared" si="4"/>
        <v>0</v>
      </c>
      <c r="M25" s="9">
        <f t="shared" si="5"/>
        <v>0</v>
      </c>
      <c r="N25" s="9">
        <f t="shared" si="6"/>
        <v>0</v>
      </c>
      <c r="O25" s="9">
        <f t="shared" si="7"/>
        <v>0</v>
      </c>
      <c r="P25" s="9">
        <f t="shared" si="8"/>
        <v>0</v>
      </c>
      <c r="Q25" s="9">
        <f t="shared" si="9"/>
        <v>0</v>
      </c>
    </row>
    <row r="26" spans="1:17" ht="24" customHeight="1" x14ac:dyDescent="0.25">
      <c r="A26" s="94" t="s">
        <v>74</v>
      </c>
      <c r="B26" s="95"/>
      <c r="C26" s="95"/>
      <c r="D26" s="96"/>
      <c r="E26" s="9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7"/>
    </row>
    <row r="27" spans="1:17" ht="33" customHeight="1" x14ac:dyDescent="0.25">
      <c r="A27" s="4" t="s">
        <v>25</v>
      </c>
      <c r="B27" s="45" t="s">
        <v>31</v>
      </c>
      <c r="C27" s="9">
        <v>0</v>
      </c>
      <c r="D27" s="37">
        <f t="shared" ref="D27:D28" si="13">F27+H27+J27+L27+N27+P27</f>
        <v>0</v>
      </c>
      <c r="E27" s="37">
        <f t="shared" ref="E27:E28" si="14">G27+I27+K27+M27+O27+Q27</f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24" customHeight="1" x14ac:dyDescent="0.25">
      <c r="A28" s="98" t="s">
        <v>44</v>
      </c>
      <c r="B28" s="98"/>
      <c r="C28" s="10">
        <v>0</v>
      </c>
      <c r="D28" s="37">
        <f t="shared" si="13"/>
        <v>0</v>
      </c>
      <c r="E28" s="37">
        <f t="shared" si="14"/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</row>
    <row r="29" spans="1:17" ht="24" customHeight="1" x14ac:dyDescent="0.25">
      <c r="A29" s="94" t="s">
        <v>75</v>
      </c>
      <c r="B29" s="95"/>
      <c r="C29" s="95"/>
      <c r="D29" s="99"/>
      <c r="E29" s="99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7"/>
    </row>
    <row r="30" spans="1:17" ht="63" customHeight="1" x14ac:dyDescent="0.25">
      <c r="A30" s="5" t="s">
        <v>28</v>
      </c>
      <c r="B30" s="8" t="s">
        <v>26</v>
      </c>
      <c r="C30" s="9">
        <v>0</v>
      </c>
      <c r="D30" s="37">
        <f t="shared" ref="D30:E32" si="15">F30+H30+J30+L30+N30+P30</f>
        <v>0</v>
      </c>
      <c r="E30" s="37">
        <f t="shared" si="15"/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82.5" customHeight="1" x14ac:dyDescent="0.25">
      <c r="A31" s="5" t="s">
        <v>29</v>
      </c>
      <c r="B31" s="8" t="s">
        <v>27</v>
      </c>
      <c r="C31" s="9">
        <v>0</v>
      </c>
      <c r="D31" s="37">
        <f>F31+H31+J31+L31+N31+P31</f>
        <v>0</v>
      </c>
      <c r="E31" s="37">
        <f t="shared" si="15"/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1:17" ht="23.25" customHeight="1" x14ac:dyDescent="0.25">
      <c r="A32" s="92" t="s">
        <v>44</v>
      </c>
      <c r="B32" s="93"/>
      <c r="C32" s="9">
        <v>0</v>
      </c>
      <c r="D32" s="37">
        <f t="shared" si="15"/>
        <v>0</v>
      </c>
      <c r="E32" s="37">
        <f t="shared" si="15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ht="34.5" customHeight="1" x14ac:dyDescent="0.25">
      <c r="A33" s="102" t="s">
        <v>76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ht="35.25" customHeight="1" x14ac:dyDescent="0.25">
      <c r="A34" s="4" t="s">
        <v>30</v>
      </c>
      <c r="B34" s="8" t="s">
        <v>56</v>
      </c>
      <c r="C34" s="9">
        <f>D34+E34</f>
        <v>220</v>
      </c>
      <c r="D34" s="37">
        <f>F34+H34+J34+L34+N34+P34</f>
        <v>220</v>
      </c>
      <c r="E34" s="37">
        <f>G34+I34+K34+M34+O34+Q34</f>
        <v>0</v>
      </c>
      <c r="F34" s="27">
        <v>220</v>
      </c>
      <c r="G34" s="2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1:17" ht="34.5" customHeight="1" x14ac:dyDescent="0.25">
      <c r="A35" s="4" t="s">
        <v>63</v>
      </c>
      <c r="B35" s="8" t="s">
        <v>57</v>
      </c>
      <c r="C35" s="9">
        <f>D35+E35</f>
        <v>249</v>
      </c>
      <c r="D35" s="37">
        <f t="shared" ref="D35:D40" si="16">F35+H35+J35+L35+N35+P35</f>
        <v>249</v>
      </c>
      <c r="E35" s="37">
        <f t="shared" ref="E35:E40" si="17">G35+I35+K35+M35+O35+Q35</f>
        <v>0</v>
      </c>
      <c r="F35" s="27">
        <v>249</v>
      </c>
      <c r="G35" s="2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48.75" customHeight="1" x14ac:dyDescent="0.25">
      <c r="A36" s="4" t="s">
        <v>64</v>
      </c>
      <c r="B36" s="8" t="s">
        <v>58</v>
      </c>
      <c r="C36" s="9">
        <f t="shared" ref="C36:C40" si="18">D36+E36</f>
        <v>0</v>
      </c>
      <c r="D36" s="37">
        <f t="shared" si="16"/>
        <v>0</v>
      </c>
      <c r="E36" s="37">
        <f t="shared" si="17"/>
        <v>0</v>
      </c>
      <c r="F36" s="27">
        <v>0</v>
      </c>
      <c r="G36" s="27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</row>
    <row r="37" spans="1:17" ht="78" customHeight="1" x14ac:dyDescent="0.25">
      <c r="A37" s="4" t="s">
        <v>65</v>
      </c>
      <c r="B37" s="8" t="s">
        <v>59</v>
      </c>
      <c r="C37" s="9">
        <f t="shared" si="18"/>
        <v>294</v>
      </c>
      <c r="D37" s="37">
        <f>F37+H37+J37+L37+N37+P37</f>
        <v>294</v>
      </c>
      <c r="E37" s="37">
        <f t="shared" si="17"/>
        <v>0</v>
      </c>
      <c r="F37" s="27">
        <v>176</v>
      </c>
      <c r="G37" s="27">
        <v>0</v>
      </c>
      <c r="H37" s="32">
        <v>0</v>
      </c>
      <c r="I37" s="32">
        <v>0</v>
      </c>
      <c r="J37" s="32">
        <v>46</v>
      </c>
      <c r="K37" s="32">
        <v>0</v>
      </c>
      <c r="L37" s="32">
        <v>0</v>
      </c>
      <c r="M37" s="32">
        <v>0</v>
      </c>
      <c r="N37" s="32">
        <v>36</v>
      </c>
      <c r="O37" s="32">
        <v>0</v>
      </c>
      <c r="P37" s="32">
        <v>36</v>
      </c>
      <c r="Q37" s="32">
        <v>0</v>
      </c>
    </row>
    <row r="38" spans="1:17" ht="32.25" customHeight="1" x14ac:dyDescent="0.25">
      <c r="A38" s="4" t="s">
        <v>66</v>
      </c>
      <c r="B38" s="8" t="s">
        <v>60</v>
      </c>
      <c r="C38" s="9">
        <f t="shared" si="18"/>
        <v>1134</v>
      </c>
      <c r="D38" s="37">
        <f t="shared" si="16"/>
        <v>1134</v>
      </c>
      <c r="E38" s="37">
        <f t="shared" si="17"/>
        <v>0</v>
      </c>
      <c r="F38" s="27">
        <v>1134</v>
      </c>
      <c r="G38" s="27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</row>
    <row r="39" spans="1:17" ht="33" customHeight="1" x14ac:dyDescent="0.25">
      <c r="A39" s="4" t="s">
        <v>67</v>
      </c>
      <c r="B39" s="8" t="s">
        <v>61</v>
      </c>
      <c r="C39" s="9">
        <f t="shared" si="18"/>
        <v>9</v>
      </c>
      <c r="D39" s="37">
        <f t="shared" si="16"/>
        <v>9</v>
      </c>
      <c r="E39" s="37">
        <f t="shared" si="17"/>
        <v>0</v>
      </c>
      <c r="F39" s="27">
        <v>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ht="93.75" customHeight="1" x14ac:dyDescent="0.25">
      <c r="A40" s="4" t="s">
        <v>68</v>
      </c>
      <c r="B40" s="8" t="s">
        <v>62</v>
      </c>
      <c r="C40" s="9">
        <f t="shared" si="18"/>
        <v>917</v>
      </c>
      <c r="D40" s="37">
        <f t="shared" si="16"/>
        <v>917</v>
      </c>
      <c r="E40" s="37">
        <f t="shared" si="17"/>
        <v>0</v>
      </c>
      <c r="F40" s="27">
        <v>917</v>
      </c>
      <c r="G40" s="27">
        <v>0</v>
      </c>
      <c r="H40" s="7">
        <v>0</v>
      </c>
      <c r="I40" s="7">
        <v>0</v>
      </c>
      <c r="J40" s="7">
        <v>0</v>
      </c>
      <c r="K40" s="7">
        <v>0</v>
      </c>
      <c r="L40" s="27">
        <v>0</v>
      </c>
      <c r="M40" s="7">
        <v>0</v>
      </c>
      <c r="N40" s="7">
        <v>0</v>
      </c>
      <c r="O40" s="27">
        <v>0</v>
      </c>
      <c r="P40" s="7">
        <v>0</v>
      </c>
      <c r="Q40" s="27">
        <v>0</v>
      </c>
    </row>
    <row r="41" spans="1:17" ht="24.75" customHeight="1" x14ac:dyDescent="0.25">
      <c r="A41" s="92" t="s">
        <v>44</v>
      </c>
      <c r="B41" s="93"/>
      <c r="C41" s="9">
        <f t="shared" ref="C41:Q41" si="19">SUM(C34:C40)</f>
        <v>2823</v>
      </c>
      <c r="D41" s="37">
        <f>SUM(D34:D40)</f>
        <v>2823</v>
      </c>
      <c r="E41" s="37">
        <f t="shared" si="19"/>
        <v>0</v>
      </c>
      <c r="F41" s="42">
        <f t="shared" si="19"/>
        <v>2705</v>
      </c>
      <c r="G41" s="42">
        <f t="shared" si="19"/>
        <v>0</v>
      </c>
      <c r="H41" s="42">
        <f t="shared" si="19"/>
        <v>0</v>
      </c>
      <c r="I41" s="42">
        <f t="shared" si="19"/>
        <v>0</v>
      </c>
      <c r="J41" s="42">
        <f t="shared" si="19"/>
        <v>46</v>
      </c>
      <c r="K41" s="42">
        <f t="shared" si="19"/>
        <v>0</v>
      </c>
      <c r="L41" s="42">
        <f t="shared" si="19"/>
        <v>0</v>
      </c>
      <c r="M41" s="42">
        <f t="shared" si="19"/>
        <v>0</v>
      </c>
      <c r="N41" s="42">
        <f t="shared" si="19"/>
        <v>36</v>
      </c>
      <c r="O41" s="42">
        <f t="shared" si="19"/>
        <v>0</v>
      </c>
      <c r="P41" s="42">
        <f t="shared" si="19"/>
        <v>36</v>
      </c>
      <c r="Q41" s="42">
        <f t="shared" si="19"/>
        <v>0</v>
      </c>
    </row>
    <row r="42" spans="1:17" ht="24" customHeight="1" x14ac:dyDescent="0.25">
      <c r="A42" s="105" t="s">
        <v>84</v>
      </c>
      <c r="B42" s="106"/>
      <c r="C42" s="106"/>
      <c r="D42" s="107"/>
      <c r="E42" s="107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8"/>
    </row>
    <row r="43" spans="1:17" ht="64.5" customHeight="1" x14ac:dyDescent="0.25">
      <c r="A43" s="4" t="s">
        <v>69</v>
      </c>
      <c r="B43" s="8" t="s">
        <v>80</v>
      </c>
      <c r="C43" s="9">
        <v>0</v>
      </c>
      <c r="D43" s="37">
        <f t="shared" ref="D43:E44" si="20">F43+H43+J43+L43+N43+P43</f>
        <v>0</v>
      </c>
      <c r="E43" s="37">
        <f t="shared" si="2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1:17" ht="15.75" customHeight="1" x14ac:dyDescent="0.25">
      <c r="A44" s="92" t="s">
        <v>44</v>
      </c>
      <c r="B44" s="93"/>
      <c r="C44" s="9">
        <f>C43</f>
        <v>0</v>
      </c>
      <c r="D44" s="37">
        <f t="shared" si="20"/>
        <v>0</v>
      </c>
      <c r="E44" s="37">
        <f t="shared" si="20"/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</row>
    <row r="45" spans="1:17" ht="15.75" customHeight="1" x14ac:dyDescent="0.25">
      <c r="A45" s="94" t="s">
        <v>81</v>
      </c>
      <c r="B45" s="95"/>
      <c r="C45" s="95"/>
      <c r="D45" s="96"/>
      <c r="E45" s="96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7"/>
    </row>
    <row r="46" spans="1:17" ht="66.75" customHeight="1" x14ac:dyDescent="0.25">
      <c r="A46" s="4" t="s">
        <v>70</v>
      </c>
      <c r="B46" s="8" t="s">
        <v>83</v>
      </c>
      <c r="C46" s="9">
        <f>D46+E46</f>
        <v>0</v>
      </c>
      <c r="D46" s="37">
        <v>0</v>
      </c>
      <c r="E46" s="37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1:17" ht="15.75" customHeight="1" x14ac:dyDescent="0.25">
      <c r="A47" s="109" t="s">
        <v>44</v>
      </c>
      <c r="B47" s="110"/>
      <c r="C47" s="10">
        <f>SUM(C46)</f>
        <v>0</v>
      </c>
      <c r="D47" s="39">
        <f>SUM(D46)</f>
        <v>0</v>
      </c>
      <c r="E47" s="39">
        <f t="shared" ref="E47:Q47" si="21">SUM(E46)</f>
        <v>0</v>
      </c>
      <c r="F47" s="10">
        <f t="shared" si="21"/>
        <v>0</v>
      </c>
      <c r="G47" s="10">
        <f t="shared" si="21"/>
        <v>0</v>
      </c>
      <c r="H47" s="10">
        <f t="shared" si="21"/>
        <v>0</v>
      </c>
      <c r="I47" s="10">
        <f t="shared" si="21"/>
        <v>0</v>
      </c>
      <c r="J47" s="10">
        <f t="shared" si="21"/>
        <v>0</v>
      </c>
      <c r="K47" s="10">
        <f t="shared" si="21"/>
        <v>0</v>
      </c>
      <c r="L47" s="10">
        <f t="shared" si="21"/>
        <v>0</v>
      </c>
      <c r="M47" s="10">
        <f t="shared" si="21"/>
        <v>0</v>
      </c>
      <c r="N47" s="10">
        <f t="shared" si="21"/>
        <v>0</v>
      </c>
      <c r="O47" s="10">
        <f t="shared" si="21"/>
        <v>0</v>
      </c>
      <c r="P47" s="10">
        <f t="shared" si="21"/>
        <v>0</v>
      </c>
      <c r="Q47" s="10">
        <f t="shared" si="21"/>
        <v>0</v>
      </c>
    </row>
    <row r="48" spans="1:17" ht="15.75" customHeight="1" x14ac:dyDescent="0.25">
      <c r="A48" s="111" t="s">
        <v>82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</row>
    <row r="49" spans="1:17" ht="84.75" customHeight="1" x14ac:dyDescent="0.25">
      <c r="A49" s="33" t="s">
        <v>71</v>
      </c>
      <c r="B49" s="34" t="s">
        <v>72</v>
      </c>
      <c r="C49" s="35">
        <f>D49+E49</f>
        <v>24</v>
      </c>
      <c r="D49" s="40">
        <v>0</v>
      </c>
      <c r="E49" s="40">
        <f>G49+I49+K49+M49+O49+Q49</f>
        <v>24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24</v>
      </c>
      <c r="P49" s="36">
        <v>0</v>
      </c>
      <c r="Q49" s="36">
        <v>0</v>
      </c>
    </row>
    <row r="50" spans="1:17" ht="15.75" customHeight="1" thickBot="1" x14ac:dyDescent="0.3">
      <c r="A50" s="114" t="s">
        <v>44</v>
      </c>
      <c r="B50" s="115"/>
      <c r="C50" s="9">
        <f>SUM(C49)</f>
        <v>24</v>
      </c>
      <c r="D50" s="37">
        <f t="shared" ref="D50:Q50" si="22">SUM(D49)</f>
        <v>0</v>
      </c>
      <c r="E50" s="37">
        <f>SUM(E49)</f>
        <v>24</v>
      </c>
      <c r="F50" s="9">
        <f t="shared" si="22"/>
        <v>0</v>
      </c>
      <c r="G50" s="9">
        <f t="shared" si="22"/>
        <v>0</v>
      </c>
      <c r="H50" s="9">
        <f t="shared" si="22"/>
        <v>0</v>
      </c>
      <c r="I50" s="9">
        <f t="shared" si="22"/>
        <v>0</v>
      </c>
      <c r="J50" s="9">
        <f t="shared" si="22"/>
        <v>0</v>
      </c>
      <c r="K50" s="9">
        <f t="shared" si="22"/>
        <v>0</v>
      </c>
      <c r="L50" s="9">
        <f t="shared" si="22"/>
        <v>0</v>
      </c>
      <c r="M50" s="9">
        <f t="shared" si="22"/>
        <v>0</v>
      </c>
      <c r="N50" s="9">
        <f t="shared" si="22"/>
        <v>0</v>
      </c>
      <c r="O50" s="9">
        <f t="shared" si="22"/>
        <v>24</v>
      </c>
      <c r="P50" s="9">
        <f t="shared" si="22"/>
        <v>0</v>
      </c>
      <c r="Q50" s="9">
        <f t="shared" si="22"/>
        <v>0</v>
      </c>
    </row>
    <row r="51" spans="1:17" ht="36" customHeight="1" thickBot="1" x14ac:dyDescent="0.3">
      <c r="A51" s="100" t="s">
        <v>45</v>
      </c>
      <c r="B51" s="101"/>
      <c r="C51" s="43">
        <f>C25+C28+C32+C41+C47+C50+C44</f>
        <v>4238</v>
      </c>
      <c r="D51" s="43">
        <f>D25+D28+D32+D41+D44+D47+D50</f>
        <v>4214</v>
      </c>
      <c r="E51" s="43">
        <f>E25+E28+E32+E41+E44+E47+E50</f>
        <v>24</v>
      </c>
      <c r="F51" s="43">
        <f>F25+F28+F32+F41+F44+F47</f>
        <v>3556</v>
      </c>
      <c r="G51" s="43">
        <f>G49+G46+G43+G40+G39+G38+G37+G36+G35+G34+G31+G30+G27+G24+G23+G22+G21+G20+G19+G18+G17+G16+G15+G14+G13+G12+G11</f>
        <v>0</v>
      </c>
      <c r="H51" s="43">
        <f>H49+H46+H43+H40+H39+H38+H37+H36+H35+H34+H31+H30+H27+H24+H23+H22+H21+H20+H19+H18+H17+H16+H15+H14+H13+H12+H11</f>
        <v>540</v>
      </c>
      <c r="I51" s="43">
        <f>SUM(I25+I28+I32+I41+I44+I47+I50)</f>
        <v>0</v>
      </c>
      <c r="J51" s="43">
        <f>SUM(J28+J25+J32+J41+J47+J50)</f>
        <v>46</v>
      </c>
      <c r="K51" s="43">
        <f>SUM(K25+K28+K32+K41+K44+K47+K50)</f>
        <v>0</v>
      </c>
      <c r="L51" s="43">
        <f>SUM(L25+L28+L32+L41+L44+L47+L50)</f>
        <v>0</v>
      </c>
      <c r="M51" s="43">
        <f>SUM(M25+M28+M32+M41+M44+M47+M50)</f>
        <v>0</v>
      </c>
      <c r="N51" s="43">
        <f>N25+N28+N32+N41+N44+N47+N50</f>
        <v>36</v>
      </c>
      <c r="O51" s="43">
        <f>O49+O46+O43+O40+O39+O38+O37+O36+O35+O34+O31+O30+O27+O24+O23+O22+O21+O20+O19+O18+O17+O16+O15+O14+O13+O12+O11</f>
        <v>24</v>
      </c>
      <c r="P51" s="43">
        <f t="shared" ref="P51" si="23">P25+P28+P32+P41+P47+P50</f>
        <v>36</v>
      </c>
      <c r="Q51" s="43">
        <f>Q49+Q46+Q43+Q40+Q39+Q38+Q37+Q36+Q35+Q34+Q31+Q30+Q27+Q24+Q23+Q22+Q21+Q20+Q19+Q18+Q17+Q16+Q15+Q14+Q13+Q12+Q11</f>
        <v>0</v>
      </c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</sheetData>
  <mergeCells count="28">
    <mergeCell ref="H6:K6"/>
    <mergeCell ref="A1:Q5"/>
    <mergeCell ref="A7:A9"/>
    <mergeCell ref="B7:B9"/>
    <mergeCell ref="C7:Q7"/>
    <mergeCell ref="C8:C9"/>
    <mergeCell ref="D8:E8"/>
    <mergeCell ref="F8:G8"/>
    <mergeCell ref="H8:I8"/>
    <mergeCell ref="J8:K8"/>
    <mergeCell ref="L8:M8"/>
    <mergeCell ref="N8:O8"/>
    <mergeCell ref="P8:Q8"/>
    <mergeCell ref="A32:B32"/>
    <mergeCell ref="A10:Q10"/>
    <mergeCell ref="A25:B25"/>
    <mergeCell ref="A29:Q29"/>
    <mergeCell ref="A51:B51"/>
    <mergeCell ref="A33:Q33"/>
    <mergeCell ref="A41:B41"/>
    <mergeCell ref="A42:Q42"/>
    <mergeCell ref="A44:B44"/>
    <mergeCell ref="A26:Q26"/>
    <mergeCell ref="A28:B28"/>
    <mergeCell ref="A45:Q45"/>
    <mergeCell ref="A47:B47"/>
    <mergeCell ref="A48:Q48"/>
    <mergeCell ref="A50:B50"/>
  </mergeCells>
  <pageMargins left="1.1023622047244095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2018-12-24T03:18:21Z</dcterms:modified>
</cp:coreProperties>
</file>