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  <sheet name="Лист2" sheetId="2" r:id="rId2"/>
  </sheets>
  <definedNames>
    <definedName name="_xlnm.Print_Titles" localSheetId="1">Лист2!$8:$10</definedName>
    <definedName name="_xlnm.Print_Titles" localSheetId="0">Лист3!$7:$8</definedName>
  </definedNames>
  <calcPr calcId="162913"/>
</workbook>
</file>

<file path=xl/calcChain.xml><?xml version="1.0" encoding="utf-8"?>
<calcChain xmlns="http://schemas.openxmlformats.org/spreadsheetml/2006/main">
  <c r="E49" i="3" l="1"/>
  <c r="C49" i="3"/>
  <c r="C46" i="3"/>
  <c r="E43" i="3"/>
  <c r="C43" i="3"/>
  <c r="E40" i="3"/>
  <c r="C40" i="3"/>
  <c r="E31" i="3"/>
  <c r="C31" i="3"/>
  <c r="E27" i="3"/>
  <c r="C27" i="3"/>
  <c r="E24" i="3"/>
  <c r="C24" i="3"/>
  <c r="C50" i="3" l="1"/>
  <c r="E50" i="3"/>
  <c r="D18" i="2"/>
  <c r="E50" i="2" l="1"/>
  <c r="E51" i="2" s="1"/>
  <c r="C47" i="2"/>
  <c r="C48" i="2" s="1"/>
  <c r="D38" i="2"/>
  <c r="C45" i="2"/>
  <c r="E39" i="2"/>
  <c r="E40" i="2"/>
  <c r="E41" i="2"/>
  <c r="D40" i="2"/>
  <c r="D41" i="2"/>
  <c r="E36" i="2"/>
  <c r="E37" i="2"/>
  <c r="E38" i="2"/>
  <c r="D36" i="2"/>
  <c r="D37" i="2"/>
  <c r="D39" i="2"/>
  <c r="E35" i="2"/>
  <c r="D35" i="2"/>
  <c r="D32" i="2"/>
  <c r="D51" i="2"/>
  <c r="F51" i="2"/>
  <c r="G51" i="2"/>
  <c r="H51" i="2"/>
  <c r="I51" i="2"/>
  <c r="J51" i="2"/>
  <c r="K51" i="2"/>
  <c r="L51" i="2"/>
  <c r="M51" i="2"/>
  <c r="N51" i="2"/>
  <c r="O51" i="2"/>
  <c r="P51" i="2"/>
  <c r="Q51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Q42" i="2"/>
  <c r="P42" i="2"/>
  <c r="O42" i="2"/>
  <c r="N42" i="2"/>
  <c r="M42" i="2"/>
  <c r="L42" i="2"/>
  <c r="K42" i="2"/>
  <c r="J42" i="2"/>
  <c r="I42" i="2"/>
  <c r="H42" i="2"/>
  <c r="G42" i="2"/>
  <c r="F42" i="2"/>
  <c r="E29" i="2"/>
  <c r="D29" i="2"/>
  <c r="E28" i="2"/>
  <c r="D28" i="2"/>
  <c r="Q26" i="2"/>
  <c r="O26" i="2" s="1"/>
  <c r="M26" i="2" s="1"/>
  <c r="K26" i="2" s="1"/>
  <c r="P26" i="2"/>
  <c r="N26" i="2" s="1"/>
  <c r="L26" i="2" s="1"/>
  <c r="J26" i="2" s="1"/>
  <c r="Q25" i="2"/>
  <c r="O25" i="2" s="1"/>
  <c r="M25" i="2" s="1"/>
  <c r="K25" i="2" s="1"/>
  <c r="I25" i="2" s="1"/>
  <c r="G25" i="2" s="1"/>
  <c r="E25" i="2" s="1"/>
  <c r="P25" i="2"/>
  <c r="N25" i="2" s="1"/>
  <c r="L25" i="2" s="1"/>
  <c r="J25" i="2" s="1"/>
  <c r="H25" i="2" s="1"/>
  <c r="F25" i="2" s="1"/>
  <c r="D25" i="2" s="1"/>
  <c r="Q24" i="2"/>
  <c r="O24" i="2" s="1"/>
  <c r="M24" i="2" s="1"/>
  <c r="K24" i="2" s="1"/>
  <c r="I24" i="2" s="1"/>
  <c r="P24" i="2"/>
  <c r="N24" i="2" s="1"/>
  <c r="L24" i="2" s="1"/>
  <c r="J24" i="2" s="1"/>
  <c r="D24" i="2" s="1"/>
  <c r="C24" i="2" s="1"/>
  <c r="Q23" i="2"/>
  <c r="O23" i="2" s="1"/>
  <c r="M23" i="2" s="1"/>
  <c r="K23" i="2" s="1"/>
  <c r="E23" i="2" s="1"/>
  <c r="P23" i="2"/>
  <c r="N23" i="2" s="1"/>
  <c r="L23" i="2" s="1"/>
  <c r="J23" i="2" s="1"/>
  <c r="D23" i="2" s="1"/>
  <c r="Q22" i="2"/>
  <c r="O22" i="2" s="1"/>
  <c r="M22" i="2" s="1"/>
  <c r="K22" i="2" s="1"/>
  <c r="I22" i="2" s="1"/>
  <c r="E22" i="2" s="1"/>
  <c r="P22" i="2"/>
  <c r="N22" i="2" s="1"/>
  <c r="L22" i="2" s="1"/>
  <c r="J22" i="2" s="1"/>
  <c r="D22" i="2" s="1"/>
  <c r="Q21" i="2"/>
  <c r="O21" i="2" s="1"/>
  <c r="M21" i="2" s="1"/>
  <c r="K21" i="2" s="1"/>
  <c r="E21" i="2" s="1"/>
  <c r="P21" i="2"/>
  <c r="N21" i="2" s="1"/>
  <c r="L21" i="2" s="1"/>
  <c r="J21" i="2" s="1"/>
  <c r="D21" i="2" s="1"/>
  <c r="Q20" i="2"/>
  <c r="O20" i="2" s="1"/>
  <c r="M20" i="2" s="1"/>
  <c r="K20" i="2" s="1"/>
  <c r="P20" i="2"/>
  <c r="N20" i="2" s="1"/>
  <c r="L20" i="2" s="1"/>
  <c r="J20" i="2" s="1"/>
  <c r="Q19" i="2"/>
  <c r="O19" i="2" s="1"/>
  <c r="M19" i="2" s="1"/>
  <c r="K19" i="2" s="1"/>
  <c r="I19" i="2" s="1"/>
  <c r="G19" i="2" s="1"/>
  <c r="E19" i="2" s="1"/>
  <c r="P19" i="2"/>
  <c r="N19" i="2" s="1"/>
  <c r="L19" i="2" s="1"/>
  <c r="J19" i="2" s="1"/>
  <c r="Q18" i="2"/>
  <c r="O18" i="2" s="1"/>
  <c r="M18" i="2" s="1"/>
  <c r="K18" i="2" s="1"/>
  <c r="I18" i="2" s="1"/>
  <c r="G18" i="2" s="1"/>
  <c r="E18" i="2" s="1"/>
  <c r="C18" i="2" s="1"/>
  <c r="P18" i="2"/>
  <c r="N18" i="2" s="1"/>
  <c r="L18" i="2" s="1"/>
  <c r="J18" i="2" s="1"/>
  <c r="Q17" i="2"/>
  <c r="O17" i="2" s="1"/>
  <c r="M17" i="2" s="1"/>
  <c r="K17" i="2" s="1"/>
  <c r="I17" i="2" s="1"/>
  <c r="G17" i="2" s="1"/>
  <c r="E17" i="2" s="1"/>
  <c r="P17" i="2"/>
  <c r="N17" i="2" s="1"/>
  <c r="L17" i="2" s="1"/>
  <c r="J17" i="2" s="1"/>
  <c r="D17" i="2" s="1"/>
  <c r="Q16" i="2"/>
  <c r="O16" i="2" s="1"/>
  <c r="M16" i="2" s="1"/>
  <c r="K16" i="2" s="1"/>
  <c r="I16" i="2" s="1"/>
  <c r="G16" i="2" s="1"/>
  <c r="E16" i="2" s="1"/>
  <c r="P16" i="2"/>
  <c r="N16" i="2" s="1"/>
  <c r="L16" i="2" s="1"/>
  <c r="J16" i="2" s="1"/>
  <c r="D16" i="2" s="1"/>
  <c r="Q15" i="2"/>
  <c r="O15" i="2" s="1"/>
  <c r="M15" i="2" s="1"/>
  <c r="K15" i="2" s="1"/>
  <c r="I15" i="2" s="1"/>
  <c r="G15" i="2" s="1"/>
  <c r="E15" i="2" s="1"/>
  <c r="P15" i="2"/>
  <c r="N15" i="2" s="1"/>
  <c r="L15" i="2" s="1"/>
  <c r="J15" i="2" s="1"/>
  <c r="D15" i="2" s="1"/>
  <c r="Q14" i="2"/>
  <c r="O14" i="2" s="1"/>
  <c r="M14" i="2" s="1"/>
  <c r="K14" i="2" s="1"/>
  <c r="I14" i="2" s="1"/>
  <c r="G14" i="2" s="1"/>
  <c r="E14" i="2" s="1"/>
  <c r="P14" i="2"/>
  <c r="N14" i="2" s="1"/>
  <c r="L14" i="2" s="1"/>
  <c r="J14" i="2" s="1"/>
  <c r="H14" i="2" s="1"/>
  <c r="F14" i="2" s="1"/>
  <c r="D14" i="2" s="1"/>
  <c r="Q13" i="2"/>
  <c r="O13" i="2" s="1"/>
  <c r="M13" i="2" s="1"/>
  <c r="K13" i="2" s="1"/>
  <c r="I13" i="2" s="1"/>
  <c r="G13" i="2" s="1"/>
  <c r="E13" i="2" s="1"/>
  <c r="P13" i="2"/>
  <c r="N13" i="2" s="1"/>
  <c r="L13" i="2" s="1"/>
  <c r="J13" i="2" s="1"/>
  <c r="H13" i="2" s="1"/>
  <c r="Q12" i="2"/>
  <c r="O12" i="2" s="1"/>
  <c r="P12" i="2"/>
  <c r="N12" i="2" s="1"/>
  <c r="L12" i="2" s="1"/>
  <c r="E45" i="2"/>
  <c r="D45" i="2"/>
  <c r="E44" i="2"/>
  <c r="D44" i="2"/>
  <c r="E33" i="2"/>
  <c r="D33" i="2"/>
  <c r="E32" i="2"/>
  <c r="E31" i="2"/>
  <c r="D31" i="2"/>
  <c r="C40" i="2" l="1"/>
  <c r="C17" i="2"/>
  <c r="C39" i="2"/>
  <c r="C37" i="2"/>
  <c r="H52" i="2"/>
  <c r="D19" i="2"/>
  <c r="C19" i="2" s="1"/>
  <c r="C16" i="2"/>
  <c r="C22" i="2"/>
  <c r="C23" i="2"/>
  <c r="H26" i="2"/>
  <c r="C15" i="2"/>
  <c r="F26" i="2"/>
  <c r="C21" i="2"/>
  <c r="C35" i="2"/>
  <c r="C36" i="2"/>
  <c r="C41" i="2"/>
  <c r="C50" i="2"/>
  <c r="C51" i="2" s="1"/>
  <c r="K52" i="2"/>
  <c r="L52" i="2"/>
  <c r="D42" i="2"/>
  <c r="N52" i="2"/>
  <c r="C38" i="2"/>
  <c r="J52" i="2"/>
  <c r="E42" i="2"/>
  <c r="P52" i="2"/>
  <c r="Q52" i="2"/>
  <c r="M52" i="2"/>
  <c r="O52" i="2"/>
  <c r="M12" i="2"/>
  <c r="J12" i="2"/>
  <c r="D12" i="2" s="1"/>
  <c r="D26" i="2" l="1"/>
  <c r="D52" i="2" s="1"/>
  <c r="C42" i="2"/>
  <c r="F52" i="2"/>
  <c r="K12" i="2"/>
  <c r="I12" i="2" l="1"/>
  <c r="I26" i="2" s="1"/>
  <c r="I52" i="2" s="1"/>
  <c r="G12" i="2" l="1"/>
  <c r="G52" i="2" l="1"/>
  <c r="E12" i="2"/>
  <c r="C12" i="2" s="1"/>
  <c r="C26" i="2" s="1"/>
  <c r="C52" i="2" s="1"/>
  <c r="G26" i="2"/>
  <c r="E26" i="2" l="1"/>
  <c r="E52" i="2" s="1"/>
</calcChain>
</file>

<file path=xl/sharedStrings.xml><?xml version="1.0" encoding="utf-8"?>
<sst xmlns="http://schemas.openxmlformats.org/spreadsheetml/2006/main" count="175" uniqueCount="87">
  <si>
    <t>№ п/п</t>
  </si>
  <si>
    <t>Наименование муниципальной услуги</t>
  </si>
  <si>
    <t>Количество обращений заявителей</t>
  </si>
  <si>
    <t>Количество направленных межведомственных запросов</t>
  </si>
  <si>
    <t>1.1.</t>
  </si>
  <si>
    <t>Прием заявлений и выдача документов о согласовании проектов границ земельных участков</t>
  </si>
  <si>
    <t>1.2.</t>
  </si>
  <si>
    <t>1.3.</t>
  </si>
  <si>
    <t>1.4.</t>
  </si>
  <si>
    <t>1.5.</t>
  </si>
  <si>
    <t>Принятие документов, а также выдача решений о переводе или об отказе в переводе жилого помещения в нежилое помещение или нежилого помещения в жилое помещение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</si>
  <si>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</si>
  <si>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</si>
  <si>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</si>
  <si>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</si>
  <si>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</si>
  <si>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</si>
  <si>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</si>
  <si>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</si>
  <si>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Присвоение, изменение и аннулирование адресов на территории муниципального образования «Город Магадан»</t>
  </si>
  <si>
    <t>1.14.</t>
  </si>
  <si>
    <t>Выдача разрешения на использование земель или земельного участка</t>
  </si>
  <si>
    <t>2.1.</t>
  </si>
  <si>
    <t>Выдача разрешительных удостоверений на право торговли (оказания услуг общественного питания) с временных торговых точек на территории муниципального образования «Город Магадан»</t>
  </si>
  <si>
    <t xml:space="preserve">Выдача, переоформление, продление срока действия разрешения на право организации розничного рынка на территории муниципального образования «Город Магадан» в установленном порядке </t>
  </si>
  <si>
    <t>3.1.</t>
  </si>
  <si>
    <t>3.2.</t>
  </si>
  <si>
    <t>4.1.</t>
  </si>
  <si>
    <t>Предоставление в аренду муниципального имущества (кроме земельных участков)</t>
  </si>
  <si>
    <t>Всего обращений/запросов</t>
  </si>
  <si>
    <t>Итого</t>
  </si>
  <si>
    <t>Всего</t>
  </si>
  <si>
    <t>Росреестр</t>
  </si>
  <si>
    <t>Филиал ФГУ "ФКП Росреестра" по Маг.обл.</t>
  </si>
  <si>
    <t>ФНС России</t>
  </si>
  <si>
    <t>ПФ России</t>
  </si>
  <si>
    <t>ГИБДД УМВД</t>
  </si>
  <si>
    <t>ГКУ СПНМО "Магаданский социальный центр"</t>
  </si>
  <si>
    <t>Рсмэв</t>
  </si>
  <si>
    <t>Бум. носители</t>
  </si>
  <si>
    <t>Итого:</t>
  </si>
  <si>
    <t>Количество запросов всего в рамках межведомственного взаимодействия</t>
  </si>
  <si>
    <t>1. Департамент САТЭК мэрии города Магадана (исполнитель)</t>
  </si>
  <si>
    <t>Предоставление разрешения на строительство, продление срока действия разрешения на строительство, внесение изменений в разрешение на строительство</t>
  </si>
  <si>
    <t>Предоставление разрешения на ввод объекта в эксплуатацию</t>
  </si>
  <si>
    <t>Предоставление градостроительного плана земельного участка</t>
  </si>
  <si>
    <t>Прием заявлений и выдача документов о согласовании переустройства и (или) перепланировки помещений в многоквартирных домах</t>
  </si>
  <si>
    <t>Предварительное согласование предоставления земельного участка</t>
  </si>
  <si>
    <t>Утверждение и выдача схемы расположения земельного участка на кадастровом плане территории</t>
  </si>
  <si>
    <t>Предоставление юридическим и физическим лицам земельных участков в аренду, собственность за плату</t>
  </si>
  <si>
    <t>Предоставление земельных участков в собственность бесплатно, постоянное (бессрочное) пользование, безвозмездное пользование</t>
  </si>
  <si>
    <t>Предоставление разрешения на осуществление земляных работ на территории муниципального образования «Город Магадан»</t>
  </si>
  <si>
    <t>Переселение граждан из домов, признанных аварийными и подлежащих сносу или реконструкции</t>
  </si>
  <si>
    <t>Меры по оказанию государственной поддержки гражданам при приобретении (строительстве) жилья</t>
  </si>
  <si>
    <t>Меры по оказанию государственной поддержки гражданам при приобретении (строительстве) жилья (дополнительная выплата)</t>
  </si>
  <si>
    <t>Сбор, обработка, оформление документов по постановке на учет граждан, нуждающихся в улучшении жилищных условий и по ведению учета таких граждан в соответствии с требованиями жилищного законодательства</t>
  </si>
  <si>
    <t>Оказание информационных услуг на основе архивных документов</t>
  </si>
  <si>
    <t>Сбор документов по вселению в жилые помещения и изменение договоров социального найма</t>
  </si>
  <si>
    <t>Сбор, обработка, оформление документов по предоставлению жилья, в том числе выдача правоустанавливающих документов (договоры социального найма, договоры найма специализированных жилых помещений, договоры найма муниципальных жилых помещений)</t>
  </si>
  <si>
    <t>4.2.</t>
  </si>
  <si>
    <t>4.3.</t>
  </si>
  <si>
    <t>4.4.</t>
  </si>
  <si>
    <t>4.5.</t>
  </si>
  <si>
    <t>4.6.</t>
  </si>
  <si>
    <t>4.7.</t>
  </si>
  <si>
    <t>5.1.</t>
  </si>
  <si>
    <t>6.1.</t>
  </si>
  <si>
    <t>7.1.</t>
  </si>
  <si>
    <t>Выдача разрешений на проезд транспортных средств, осуществляющих перевозки тяжеловесных и (или) крупногабаритных грузов, при движении по автомобильным дорогам общественного пользования местного значения</t>
  </si>
  <si>
    <t>2. Комитет по управлению муниципальным имуществом города Магадана (исполнитель)</t>
  </si>
  <si>
    <t>3. Комитет по работе с хозяйствующими субъектами мэрии города Магадана (исполнитель)</t>
  </si>
  <si>
    <t>4. Управление по учету и распределению жилой площади мэрии города Магадана (ответственный за оказание муниципальных услуг); МБУ города Магадана "Горжилсервис" (исполнитель)</t>
  </si>
  <si>
    <t>5. Департамент образования мэрии горорда Магадана</t>
  </si>
  <si>
    <t>6. Департамент ЖКХ и КИ мэрии горожа Магадана</t>
  </si>
  <si>
    <t>4.  Управление по учету и распределению жилой площади мэрии города Магадана (ответственный за оказание муниципальных услуг); МБУ города Магадана «Горжилсервис» (исполнитель)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</si>
  <si>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</si>
  <si>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6. Департамент ЖКХ и КИ мэрии города Магадана</t>
  </si>
  <si>
    <t>7. Управление административно-технического контроля мэрии города Магадана</t>
  </si>
  <si>
    <t>Установление размера платы за содержание жилого помещения в многоквартирном доме, собственники которого на общем собрании не приняли решение об установлении такого размера</t>
  </si>
  <si>
    <t xml:space="preserve">5. Департамент образования мэрии горорда Магадана </t>
  </si>
  <si>
    <t>Выдача разрешений на установку рекламных конструкций на территории муниципального образования «Город Магадан», аннулирование таких разрешений</t>
  </si>
  <si>
    <t>за 2018 год</t>
  </si>
  <si>
    <t xml:space="preserve">           Таблица № 1</t>
  </si>
  <si>
    <t xml:space="preserve">Мониторинг 
предоставления муниципальных услуг в рамках межведомственного взаимодействия, предоставляемых отраслевыми (функциональными) органами мэрии города Магадана и муниципальными учреждениями города Магадана        </t>
  </si>
  <si>
    <t xml:space="preserve">за 2018 год </t>
  </si>
  <si>
    <t xml:space="preserve">Мониторинг 
предоставления муниципальных услуг в рамках межведомственного взаимодействия, предоставляемых отраслевыми (функциональными) органами мэрии города Магадана и муниципальными учреждениями города Магадана </t>
  </si>
  <si>
    <t xml:space="preserve">    Таблица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</si>
</sst>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9" fillId="0" borderId="0" xfId="0" applyFont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3" xfId="0" applyFont="1" applyFill="1" applyBorder="1"/>
    <xf numFmtId="0" fontId="3" fillId="0" borderId="1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2" fillId="0" borderId="4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A32" sqref="A32:F32"/>
    </sheetView>
  </sheetViews>
  <sheetFormatPr defaultRowHeight="15" x14ac:dyDescent="0.25"/>
  <cols>
    <col min="2" max="2" width="110.85546875" customWidth="1"/>
    <col min="4" max="4" width="18.7109375" customWidth="1"/>
    <col min="5" max="5" width="9.85546875" customWidth="1"/>
    <col min="6" max="6" width="15.42578125" customWidth="1"/>
  </cols>
  <sheetData>
    <row r="1" spans="1:6" x14ac:dyDescent="0.25">
      <c r="A1" s="62" t="s">
        <v>83</v>
      </c>
      <c r="B1" s="62"/>
      <c r="C1" s="62"/>
      <c r="D1" s="62"/>
      <c r="E1" s="63"/>
      <c r="F1" s="63"/>
    </row>
    <row r="2" spans="1:6" x14ac:dyDescent="0.25">
      <c r="A2" s="62"/>
      <c r="B2" s="62"/>
      <c r="C2" s="62"/>
      <c r="D2" s="62"/>
      <c r="E2" s="63"/>
      <c r="F2" s="63"/>
    </row>
    <row r="3" spans="1:6" x14ac:dyDescent="0.25">
      <c r="A3" s="62"/>
      <c r="B3" s="62"/>
      <c r="C3" s="62"/>
      <c r="D3" s="62"/>
      <c r="E3" s="63"/>
      <c r="F3" s="63"/>
    </row>
    <row r="4" spans="1:6" ht="21" customHeight="1" x14ac:dyDescent="0.25">
      <c r="A4" s="62"/>
      <c r="B4" s="62"/>
      <c r="C4" s="62"/>
      <c r="D4" s="62"/>
      <c r="E4" s="63"/>
      <c r="F4" s="63"/>
    </row>
    <row r="5" spans="1:6" ht="18" customHeight="1" x14ac:dyDescent="0.25">
      <c r="A5" s="76" t="s">
        <v>84</v>
      </c>
      <c r="B5" s="76"/>
      <c r="C5" s="76"/>
      <c r="D5" s="76"/>
      <c r="E5" s="76"/>
      <c r="F5" s="76"/>
    </row>
    <row r="6" spans="1:6" ht="18.75" x14ac:dyDescent="0.3">
      <c r="A6" s="16"/>
      <c r="B6" s="17"/>
      <c r="C6" s="17"/>
      <c r="D6" s="17"/>
      <c r="E6" s="64" t="s">
        <v>82</v>
      </c>
      <c r="F6" s="64"/>
    </row>
    <row r="7" spans="1:6" ht="73.5" customHeight="1" x14ac:dyDescent="0.25">
      <c r="A7" s="65" t="s">
        <v>0</v>
      </c>
      <c r="B7" s="67" t="s">
        <v>1</v>
      </c>
      <c r="C7" s="69" t="s">
        <v>2</v>
      </c>
      <c r="D7" s="70"/>
      <c r="E7" s="71" t="s">
        <v>3</v>
      </c>
      <c r="F7" s="72"/>
    </row>
    <row r="8" spans="1:6" ht="21" customHeight="1" x14ac:dyDescent="0.25">
      <c r="A8" s="66"/>
      <c r="B8" s="68"/>
      <c r="C8" s="73" t="s">
        <v>81</v>
      </c>
      <c r="D8" s="74"/>
      <c r="E8" s="73" t="s">
        <v>81</v>
      </c>
      <c r="F8" s="74"/>
    </row>
    <row r="9" spans="1:6" ht="31.5" customHeight="1" x14ac:dyDescent="0.25">
      <c r="A9" s="75" t="s">
        <v>42</v>
      </c>
      <c r="B9" s="48"/>
      <c r="C9" s="48"/>
      <c r="D9" s="48"/>
      <c r="E9" s="48"/>
      <c r="F9" s="49"/>
    </row>
    <row r="10" spans="1:6" ht="42.75" customHeight="1" x14ac:dyDescent="0.25">
      <c r="A10" s="14" t="s">
        <v>4</v>
      </c>
      <c r="B10" s="2" t="s">
        <v>43</v>
      </c>
      <c r="C10" s="41">
        <v>165</v>
      </c>
      <c r="D10" s="42"/>
      <c r="E10" s="41">
        <v>7</v>
      </c>
      <c r="F10" s="42"/>
    </row>
    <row r="11" spans="1:6" ht="24" customHeight="1" x14ac:dyDescent="0.25">
      <c r="A11" s="14" t="s">
        <v>6</v>
      </c>
      <c r="B11" s="2" t="s">
        <v>44</v>
      </c>
      <c r="C11" s="41">
        <v>48</v>
      </c>
      <c r="D11" s="42"/>
      <c r="E11" s="41">
        <v>0</v>
      </c>
      <c r="F11" s="42"/>
    </row>
    <row r="12" spans="1:6" ht="39.75" customHeight="1" x14ac:dyDescent="0.25">
      <c r="A12" s="14" t="s">
        <v>7</v>
      </c>
      <c r="B12" s="2" t="s">
        <v>80</v>
      </c>
      <c r="C12" s="41">
        <v>18</v>
      </c>
      <c r="D12" s="42"/>
      <c r="E12" s="41">
        <v>0</v>
      </c>
      <c r="F12" s="42"/>
    </row>
    <row r="13" spans="1:6" ht="25.5" customHeight="1" x14ac:dyDescent="0.25">
      <c r="A13" s="14" t="s">
        <v>8</v>
      </c>
      <c r="B13" s="2" t="s">
        <v>45</v>
      </c>
      <c r="C13" s="41">
        <v>138</v>
      </c>
      <c r="D13" s="42"/>
      <c r="E13" s="41">
        <v>64</v>
      </c>
      <c r="F13" s="42"/>
    </row>
    <row r="14" spans="1:6" ht="41.25" customHeight="1" x14ac:dyDescent="0.25">
      <c r="A14" s="14" t="s">
        <v>9</v>
      </c>
      <c r="B14" s="2" t="s">
        <v>46</v>
      </c>
      <c r="C14" s="41">
        <v>436</v>
      </c>
      <c r="D14" s="42"/>
      <c r="E14" s="41">
        <v>67</v>
      </c>
      <c r="F14" s="42"/>
    </row>
    <row r="15" spans="1:6" ht="39.75" customHeight="1" x14ac:dyDescent="0.25">
      <c r="A15" s="14" t="s">
        <v>11</v>
      </c>
      <c r="B15" s="2" t="s">
        <v>19</v>
      </c>
      <c r="C15" s="41">
        <v>100</v>
      </c>
      <c r="D15" s="42"/>
      <c r="E15" s="41">
        <v>75</v>
      </c>
      <c r="F15" s="42"/>
    </row>
    <row r="16" spans="1:6" ht="42" customHeight="1" x14ac:dyDescent="0.25">
      <c r="A16" s="14" t="s">
        <v>12</v>
      </c>
      <c r="B16" s="2" t="s">
        <v>10</v>
      </c>
      <c r="C16" s="41">
        <v>45</v>
      </c>
      <c r="D16" s="42"/>
      <c r="E16" s="41">
        <v>0</v>
      </c>
      <c r="F16" s="42"/>
    </row>
    <row r="17" spans="1:6" ht="24" customHeight="1" x14ac:dyDescent="0.25">
      <c r="A17" s="14" t="s">
        <v>13</v>
      </c>
      <c r="B17" s="2" t="s">
        <v>5</v>
      </c>
      <c r="C17" s="41">
        <v>399</v>
      </c>
      <c r="D17" s="42"/>
      <c r="E17" s="41">
        <v>13</v>
      </c>
      <c r="F17" s="42"/>
    </row>
    <row r="18" spans="1:6" ht="21.75" customHeight="1" x14ac:dyDescent="0.25">
      <c r="A18" s="14" t="s">
        <v>14</v>
      </c>
      <c r="B18" s="2" t="s">
        <v>21</v>
      </c>
      <c r="C18" s="41">
        <v>4</v>
      </c>
      <c r="D18" s="42"/>
      <c r="E18" s="41">
        <v>0</v>
      </c>
      <c r="F18" s="42"/>
    </row>
    <row r="19" spans="1:6" ht="21" customHeight="1" x14ac:dyDescent="0.25">
      <c r="A19" s="14" t="s">
        <v>15</v>
      </c>
      <c r="B19" s="2" t="s">
        <v>47</v>
      </c>
      <c r="C19" s="41">
        <v>793</v>
      </c>
      <c r="D19" s="42"/>
      <c r="E19" s="41">
        <v>1267</v>
      </c>
      <c r="F19" s="42"/>
    </row>
    <row r="20" spans="1:6" ht="32.25" customHeight="1" x14ac:dyDescent="0.25">
      <c r="A20" s="14" t="s">
        <v>16</v>
      </c>
      <c r="B20" s="2" t="s">
        <v>48</v>
      </c>
      <c r="C20" s="41">
        <v>297</v>
      </c>
      <c r="D20" s="42"/>
      <c r="E20" s="41">
        <v>209</v>
      </c>
      <c r="F20" s="42"/>
    </row>
    <row r="21" spans="1:6" ht="39" customHeight="1" x14ac:dyDescent="0.25">
      <c r="A21" s="14" t="s">
        <v>17</v>
      </c>
      <c r="B21" s="2" t="s">
        <v>49</v>
      </c>
      <c r="C21" s="41">
        <v>1171</v>
      </c>
      <c r="D21" s="42"/>
      <c r="E21" s="41">
        <v>2533</v>
      </c>
      <c r="F21" s="42"/>
    </row>
    <row r="22" spans="1:6" ht="37.5" customHeight="1" x14ac:dyDescent="0.25">
      <c r="A22" s="14" t="s">
        <v>18</v>
      </c>
      <c r="B22" s="2" t="s">
        <v>50</v>
      </c>
      <c r="C22" s="41">
        <v>139</v>
      </c>
      <c r="D22" s="42"/>
      <c r="E22" s="41">
        <v>117</v>
      </c>
      <c r="F22" s="42"/>
    </row>
    <row r="23" spans="1:6" ht="40.5" customHeight="1" x14ac:dyDescent="0.25">
      <c r="A23" s="14" t="s">
        <v>20</v>
      </c>
      <c r="B23" s="2" t="s">
        <v>51</v>
      </c>
      <c r="C23" s="41">
        <v>373</v>
      </c>
      <c r="D23" s="42"/>
      <c r="E23" s="41">
        <v>0</v>
      </c>
      <c r="F23" s="42"/>
    </row>
    <row r="24" spans="1:6" ht="25.5" customHeight="1" x14ac:dyDescent="0.25">
      <c r="A24" s="58" t="s">
        <v>40</v>
      </c>
      <c r="B24" s="59"/>
      <c r="C24" s="60">
        <f>SUM(C10:D23)</f>
        <v>4126</v>
      </c>
      <c r="D24" s="61"/>
      <c r="E24" s="60">
        <f>SUM(E10:F23)</f>
        <v>4352</v>
      </c>
      <c r="F24" s="61"/>
    </row>
    <row r="25" spans="1:6" ht="32.25" customHeight="1" x14ac:dyDescent="0.25">
      <c r="A25" s="46" t="s">
        <v>69</v>
      </c>
      <c r="B25" s="47"/>
      <c r="C25" s="47"/>
      <c r="D25" s="47"/>
      <c r="E25" s="48"/>
      <c r="F25" s="49"/>
    </row>
    <row r="26" spans="1:6" ht="30.75" customHeight="1" x14ac:dyDescent="0.25">
      <c r="A26" s="14" t="s">
        <v>22</v>
      </c>
      <c r="B26" s="4" t="s">
        <v>28</v>
      </c>
      <c r="C26" s="39">
        <v>45</v>
      </c>
      <c r="D26" s="40"/>
      <c r="E26" s="41">
        <v>0</v>
      </c>
      <c r="F26" s="42"/>
    </row>
    <row r="27" spans="1:6" ht="26.25" customHeight="1" x14ac:dyDescent="0.25">
      <c r="A27" s="58" t="s">
        <v>40</v>
      </c>
      <c r="B27" s="59"/>
      <c r="C27" s="60">
        <f>SUM(C26)</f>
        <v>45</v>
      </c>
      <c r="D27" s="61"/>
      <c r="E27" s="60">
        <f>SUM(E26)</f>
        <v>0</v>
      </c>
      <c r="F27" s="61"/>
    </row>
    <row r="28" spans="1:6" ht="32.25" customHeight="1" x14ac:dyDescent="0.25">
      <c r="A28" s="46" t="s">
        <v>70</v>
      </c>
      <c r="B28" s="48"/>
      <c r="C28" s="48"/>
      <c r="D28" s="48"/>
      <c r="E28" s="48"/>
      <c r="F28" s="49"/>
    </row>
    <row r="29" spans="1:6" ht="59.25" customHeight="1" x14ac:dyDescent="0.25">
      <c r="A29" s="18" t="s">
        <v>25</v>
      </c>
      <c r="B29" s="4" t="s">
        <v>23</v>
      </c>
      <c r="C29" s="39">
        <v>6470</v>
      </c>
      <c r="D29" s="40"/>
      <c r="E29" s="41">
        <v>0</v>
      </c>
      <c r="F29" s="42"/>
    </row>
    <row r="30" spans="1:6" ht="58.5" customHeight="1" x14ac:dyDescent="0.25">
      <c r="A30" s="18" t="s">
        <v>26</v>
      </c>
      <c r="B30" s="4" t="s">
        <v>24</v>
      </c>
      <c r="C30" s="39">
        <v>0</v>
      </c>
      <c r="D30" s="40"/>
      <c r="E30" s="41">
        <v>0</v>
      </c>
      <c r="F30" s="42"/>
    </row>
    <row r="31" spans="1:6" ht="24" customHeight="1" x14ac:dyDescent="0.25">
      <c r="A31" s="43" t="s">
        <v>40</v>
      </c>
      <c r="B31" s="43"/>
      <c r="C31" s="44">
        <f>SUM(C29:D30)</f>
        <v>6470</v>
      </c>
      <c r="D31" s="45"/>
      <c r="E31" s="44">
        <f>SUM(E29:F30)</f>
        <v>0</v>
      </c>
      <c r="F31" s="45"/>
    </row>
    <row r="32" spans="1:6" ht="47.25" customHeight="1" x14ac:dyDescent="0.25">
      <c r="A32" s="46" t="s">
        <v>74</v>
      </c>
      <c r="B32" s="47"/>
      <c r="C32" s="47"/>
      <c r="D32" s="47"/>
      <c r="E32" s="56"/>
      <c r="F32" s="57"/>
    </row>
    <row r="33" spans="1:6" ht="42.75" customHeight="1" x14ac:dyDescent="0.25">
      <c r="A33" s="18" t="s">
        <v>27</v>
      </c>
      <c r="B33" s="4" t="s">
        <v>52</v>
      </c>
      <c r="C33" s="39">
        <v>1309</v>
      </c>
      <c r="D33" s="40"/>
      <c r="E33" s="41">
        <v>1309</v>
      </c>
      <c r="F33" s="42"/>
    </row>
    <row r="34" spans="1:6" ht="40.5" customHeight="1" x14ac:dyDescent="0.25">
      <c r="A34" s="18" t="s">
        <v>59</v>
      </c>
      <c r="B34" s="4" t="s">
        <v>53</v>
      </c>
      <c r="C34" s="39">
        <v>898</v>
      </c>
      <c r="D34" s="40"/>
      <c r="E34" s="41">
        <v>898</v>
      </c>
      <c r="F34" s="42"/>
    </row>
    <row r="35" spans="1:6" ht="41.25" customHeight="1" x14ac:dyDescent="0.25">
      <c r="A35" s="18" t="s">
        <v>60</v>
      </c>
      <c r="B35" s="4" t="s">
        <v>54</v>
      </c>
      <c r="C35" s="39">
        <v>24</v>
      </c>
      <c r="D35" s="40"/>
      <c r="E35" s="41">
        <v>24</v>
      </c>
      <c r="F35" s="42"/>
    </row>
    <row r="36" spans="1:6" ht="61.5" customHeight="1" x14ac:dyDescent="0.25">
      <c r="A36" s="18" t="s">
        <v>61</v>
      </c>
      <c r="B36" s="4" t="s">
        <v>55</v>
      </c>
      <c r="C36" s="39">
        <v>927</v>
      </c>
      <c r="D36" s="40"/>
      <c r="E36" s="41">
        <v>927</v>
      </c>
      <c r="F36" s="42"/>
    </row>
    <row r="37" spans="1:6" ht="24" customHeight="1" x14ac:dyDescent="0.25">
      <c r="A37" s="18" t="s">
        <v>62</v>
      </c>
      <c r="B37" s="4" t="s">
        <v>56</v>
      </c>
      <c r="C37" s="39">
        <v>3086</v>
      </c>
      <c r="D37" s="40"/>
      <c r="E37" s="41">
        <v>3086</v>
      </c>
      <c r="F37" s="42"/>
    </row>
    <row r="38" spans="1:6" ht="38.25" customHeight="1" x14ac:dyDescent="0.25">
      <c r="A38" s="18" t="s">
        <v>63</v>
      </c>
      <c r="B38" s="6" t="s">
        <v>57</v>
      </c>
      <c r="C38" s="39">
        <v>27</v>
      </c>
      <c r="D38" s="40"/>
      <c r="E38" s="41">
        <v>27</v>
      </c>
      <c r="F38" s="42"/>
    </row>
    <row r="39" spans="1:6" ht="77.25" customHeight="1" x14ac:dyDescent="0.25">
      <c r="A39" s="18" t="s">
        <v>64</v>
      </c>
      <c r="B39" s="6" t="s">
        <v>58</v>
      </c>
      <c r="C39" s="39">
        <v>2404</v>
      </c>
      <c r="D39" s="40"/>
      <c r="E39" s="41">
        <v>2404</v>
      </c>
      <c r="F39" s="42"/>
    </row>
    <row r="40" spans="1:6" ht="24.75" customHeight="1" x14ac:dyDescent="0.25">
      <c r="A40" s="43" t="s">
        <v>40</v>
      </c>
      <c r="B40" s="43"/>
      <c r="C40" s="44">
        <f>SUM(C33:D39)</f>
        <v>8675</v>
      </c>
      <c r="D40" s="45"/>
      <c r="E40" s="44">
        <f>E33+E34+E35+E36+E37+E38+E39</f>
        <v>8675</v>
      </c>
      <c r="F40" s="45"/>
    </row>
    <row r="41" spans="1:6" ht="28.5" customHeight="1" x14ac:dyDescent="0.25">
      <c r="A41" s="46" t="s">
        <v>72</v>
      </c>
      <c r="B41" s="47"/>
      <c r="C41" s="47"/>
      <c r="D41" s="47"/>
      <c r="E41" s="52"/>
      <c r="F41" s="53"/>
    </row>
    <row r="42" spans="1:6" ht="57" customHeight="1" x14ac:dyDescent="0.25">
      <c r="A42" s="18" t="s">
        <v>65</v>
      </c>
      <c r="B42" s="6" t="s">
        <v>75</v>
      </c>
      <c r="C42" s="39">
        <v>3615</v>
      </c>
      <c r="D42" s="40"/>
      <c r="E42" s="41">
        <v>0</v>
      </c>
      <c r="F42" s="42"/>
    </row>
    <row r="43" spans="1:6" ht="23.25" customHeight="1" x14ac:dyDescent="0.25">
      <c r="A43" s="54" t="s">
        <v>40</v>
      </c>
      <c r="B43" s="54"/>
      <c r="C43" s="55">
        <f>SUM(C42)</f>
        <v>3615</v>
      </c>
      <c r="D43" s="55"/>
      <c r="E43" s="55">
        <f>SUM(E42)</f>
        <v>0</v>
      </c>
      <c r="F43" s="55"/>
    </row>
    <row r="44" spans="1:6" ht="27.75" customHeight="1" x14ac:dyDescent="0.25">
      <c r="A44" s="50" t="s">
        <v>73</v>
      </c>
      <c r="B44" s="50"/>
      <c r="C44" s="50"/>
      <c r="D44" s="50"/>
      <c r="E44" s="51"/>
      <c r="F44" s="51"/>
    </row>
    <row r="45" spans="1:6" ht="60" customHeight="1" x14ac:dyDescent="0.25">
      <c r="A45" s="14" t="s">
        <v>66</v>
      </c>
      <c r="B45" s="4" t="s">
        <v>78</v>
      </c>
      <c r="C45" s="39">
        <v>40</v>
      </c>
      <c r="D45" s="40"/>
      <c r="E45" s="41">
        <v>0</v>
      </c>
      <c r="F45" s="42"/>
    </row>
    <row r="46" spans="1:6" ht="24" customHeight="1" x14ac:dyDescent="0.25">
      <c r="A46" s="43" t="s">
        <v>40</v>
      </c>
      <c r="B46" s="43"/>
      <c r="C46" s="44">
        <f>C45</f>
        <v>40</v>
      </c>
      <c r="D46" s="45"/>
      <c r="E46" s="44">
        <v>0</v>
      </c>
      <c r="F46" s="45"/>
    </row>
    <row r="47" spans="1:6" ht="28.5" customHeight="1" x14ac:dyDescent="0.25">
      <c r="A47" s="46" t="s">
        <v>77</v>
      </c>
      <c r="B47" s="47"/>
      <c r="C47" s="47"/>
      <c r="D47" s="47"/>
      <c r="E47" s="48"/>
      <c r="F47" s="49"/>
    </row>
    <row r="48" spans="1:6" ht="59.25" customHeight="1" x14ac:dyDescent="0.25">
      <c r="A48" s="14" t="s">
        <v>67</v>
      </c>
      <c r="B48" s="4" t="s">
        <v>68</v>
      </c>
      <c r="C48" s="39">
        <v>121</v>
      </c>
      <c r="D48" s="40"/>
      <c r="E48" s="41">
        <v>121</v>
      </c>
      <c r="F48" s="42"/>
    </row>
    <row r="49" spans="1:6" ht="32.25" customHeight="1" thickBot="1" x14ac:dyDescent="0.3">
      <c r="A49" s="43" t="s">
        <v>40</v>
      </c>
      <c r="B49" s="43"/>
      <c r="C49" s="44">
        <f>SUM(C48)</f>
        <v>121</v>
      </c>
      <c r="D49" s="45"/>
      <c r="E49" s="44">
        <f>SUM(E48)</f>
        <v>121</v>
      </c>
      <c r="F49" s="45"/>
    </row>
    <row r="50" spans="1:6" ht="39" customHeight="1" thickBot="1" x14ac:dyDescent="0.3">
      <c r="A50" s="34" t="s">
        <v>29</v>
      </c>
      <c r="B50" s="35"/>
      <c r="C50" s="36">
        <f>C24+C27+C31+C40+C43+C46+C49</f>
        <v>23092</v>
      </c>
      <c r="D50" s="37"/>
      <c r="E50" s="36">
        <f>E24+E27+E31+E40+E43+E46+E49</f>
        <v>13148</v>
      </c>
      <c r="F50" s="38"/>
    </row>
    <row r="51" spans="1:6" x14ac:dyDescent="0.25">
      <c r="A51" s="13"/>
      <c r="B51" s="13"/>
      <c r="C51" s="13"/>
      <c r="D51" s="13"/>
      <c r="E51" s="13"/>
      <c r="F51" s="13"/>
    </row>
    <row r="52" spans="1:6" x14ac:dyDescent="0.25">
      <c r="A52" s="13"/>
      <c r="B52" s="13"/>
      <c r="C52" s="13"/>
      <c r="D52" s="13"/>
      <c r="E52" s="13"/>
      <c r="F52" s="13"/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13"/>
      <c r="B54" s="13"/>
      <c r="C54" s="13"/>
      <c r="D54" s="13"/>
      <c r="E54" s="13"/>
      <c r="F54" s="13"/>
    </row>
  </sheetData>
  <mergeCells count="94">
    <mergeCell ref="C12:D12"/>
    <mergeCell ref="E12:F12"/>
    <mergeCell ref="A1:F4"/>
    <mergeCell ref="E6:F6"/>
    <mergeCell ref="A7:A8"/>
    <mergeCell ref="B7:B8"/>
    <mergeCell ref="C7:D7"/>
    <mergeCell ref="E7:F7"/>
    <mergeCell ref="C8:D8"/>
    <mergeCell ref="E8:F8"/>
    <mergeCell ref="A9:F9"/>
    <mergeCell ref="C10:D10"/>
    <mergeCell ref="E10:F10"/>
    <mergeCell ref="C11:D11"/>
    <mergeCell ref="E11:F11"/>
    <mergeCell ref="A5:F5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B24"/>
    <mergeCell ref="C24:D24"/>
    <mergeCell ref="E24:F24"/>
    <mergeCell ref="A25:F25"/>
    <mergeCell ref="C26:D26"/>
    <mergeCell ref="E26:F26"/>
    <mergeCell ref="A27:B27"/>
    <mergeCell ref="C27:D27"/>
    <mergeCell ref="E27:F27"/>
    <mergeCell ref="C35:D35"/>
    <mergeCell ref="E35:F35"/>
    <mergeCell ref="A28:F28"/>
    <mergeCell ref="C29:D29"/>
    <mergeCell ref="E29:F29"/>
    <mergeCell ref="C30:D30"/>
    <mergeCell ref="E30:F30"/>
    <mergeCell ref="A31:B31"/>
    <mergeCell ref="C31:D31"/>
    <mergeCell ref="E31:F31"/>
    <mergeCell ref="A32:F32"/>
    <mergeCell ref="C33:D33"/>
    <mergeCell ref="E33:F33"/>
    <mergeCell ref="C34:D34"/>
    <mergeCell ref="E34:F34"/>
    <mergeCell ref="C36:D36"/>
    <mergeCell ref="E36:F36"/>
    <mergeCell ref="C37:D37"/>
    <mergeCell ref="E37:F37"/>
    <mergeCell ref="C38:D38"/>
    <mergeCell ref="E38:F38"/>
    <mergeCell ref="A44:F44"/>
    <mergeCell ref="C39:D39"/>
    <mergeCell ref="E39:F39"/>
    <mergeCell ref="A40:B40"/>
    <mergeCell ref="C40:D40"/>
    <mergeCell ref="E40:F40"/>
    <mergeCell ref="A41:F41"/>
    <mergeCell ref="C42:D42"/>
    <mergeCell ref="E42:F42"/>
    <mergeCell ref="A43:B43"/>
    <mergeCell ref="C43:D43"/>
    <mergeCell ref="E43:F43"/>
    <mergeCell ref="A50:B50"/>
    <mergeCell ref="C50:D50"/>
    <mergeCell ref="E50:F50"/>
    <mergeCell ref="C45:D45"/>
    <mergeCell ref="E45:F45"/>
    <mergeCell ref="A46:B46"/>
    <mergeCell ref="C46:D46"/>
    <mergeCell ref="E46:F46"/>
    <mergeCell ref="A47:F47"/>
    <mergeCell ref="C48:D48"/>
    <mergeCell ref="E48:F48"/>
    <mergeCell ref="A49:B49"/>
    <mergeCell ref="C49:D49"/>
    <mergeCell ref="E49:F49"/>
  </mergeCells>
  <pageMargins left="0.82677165354330706" right="0.23622047244094488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83"/>
  <sheetViews>
    <sheetView zoomScale="120" zoomScaleNormal="120" zoomScaleSheetLayoutView="100" workbookViewId="0">
      <pane ySplit="10" topLeftCell="A23" activePane="bottomLeft" state="frozen"/>
      <selection pane="bottomLeft" activeCell="D26" sqref="D26"/>
    </sheetView>
  </sheetViews>
  <sheetFormatPr defaultRowHeight="15" x14ac:dyDescent="0.25"/>
  <cols>
    <col min="1" max="1" width="6.7109375" customWidth="1"/>
    <col min="2" max="2" width="52.140625" customWidth="1"/>
    <col min="3" max="3" width="10" customWidth="1"/>
    <col min="4" max="4" width="8" customWidth="1"/>
    <col min="5" max="5" width="8.7109375" customWidth="1"/>
    <col min="6" max="8" width="7.42578125" customWidth="1"/>
    <col min="9" max="9" width="8" customWidth="1"/>
    <col min="10" max="10" width="7.42578125" customWidth="1"/>
    <col min="11" max="11" width="7.7109375" customWidth="1"/>
    <col min="12" max="12" width="7" customWidth="1"/>
    <col min="13" max="13" width="8" customWidth="1"/>
    <col min="14" max="14" width="7.140625" customWidth="1"/>
    <col min="15" max="15" width="8.140625" customWidth="1"/>
    <col min="16" max="16" width="7.42578125" customWidth="1"/>
    <col min="17" max="17" width="7.5703125" customWidth="1"/>
  </cols>
  <sheetData>
    <row r="1" spans="1:17" ht="15" customHeight="1" x14ac:dyDescent="0.25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4.25" hidden="1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8.7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8.75" customHeight="1" x14ac:dyDescent="0.3">
      <c r="A6" s="89" t="s">
        <v>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5" customHeight="1" x14ac:dyDescent="0.3">
      <c r="A7" s="1"/>
      <c r="B7" s="1"/>
      <c r="C7" s="1"/>
      <c r="D7" s="1"/>
      <c r="E7" s="1"/>
      <c r="F7" s="1"/>
      <c r="G7" s="1"/>
      <c r="H7" s="89"/>
      <c r="I7" s="89"/>
      <c r="J7" s="89"/>
      <c r="K7" s="89"/>
      <c r="L7" s="1"/>
      <c r="M7" s="1"/>
      <c r="N7" s="1"/>
      <c r="O7" s="1"/>
      <c r="P7" s="108" t="s">
        <v>86</v>
      </c>
      <c r="Q7" s="108"/>
    </row>
    <row r="8" spans="1:17" ht="20.25" customHeight="1" x14ac:dyDescent="0.3">
      <c r="A8" s="90" t="s">
        <v>0</v>
      </c>
      <c r="B8" s="93" t="s">
        <v>1</v>
      </c>
      <c r="C8" s="44" t="s">
        <v>3</v>
      </c>
      <c r="D8" s="96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</row>
    <row r="9" spans="1:17" ht="65.25" customHeight="1" x14ac:dyDescent="0.25">
      <c r="A9" s="91"/>
      <c r="B9" s="94"/>
      <c r="C9" s="99" t="s">
        <v>30</v>
      </c>
      <c r="D9" s="101" t="s">
        <v>31</v>
      </c>
      <c r="E9" s="102"/>
      <c r="F9" s="103" t="s">
        <v>32</v>
      </c>
      <c r="G9" s="104"/>
      <c r="H9" s="105" t="s">
        <v>33</v>
      </c>
      <c r="I9" s="106"/>
      <c r="J9" s="107" t="s">
        <v>34</v>
      </c>
      <c r="K9" s="104"/>
      <c r="L9" s="107" t="s">
        <v>35</v>
      </c>
      <c r="M9" s="104"/>
      <c r="N9" s="107" t="s">
        <v>36</v>
      </c>
      <c r="O9" s="104"/>
      <c r="P9" s="105" t="s">
        <v>37</v>
      </c>
      <c r="Q9" s="102"/>
    </row>
    <row r="10" spans="1:17" ht="51.75" customHeight="1" x14ac:dyDescent="0.25">
      <c r="A10" s="92"/>
      <c r="B10" s="95"/>
      <c r="C10" s="100"/>
      <c r="D10" s="21" t="s">
        <v>38</v>
      </c>
      <c r="E10" s="22" t="s">
        <v>39</v>
      </c>
      <c r="F10" s="23" t="s">
        <v>38</v>
      </c>
      <c r="G10" s="24" t="s">
        <v>39</v>
      </c>
      <c r="H10" s="19" t="s">
        <v>38</v>
      </c>
      <c r="I10" s="24" t="s">
        <v>39</v>
      </c>
      <c r="J10" s="19" t="s">
        <v>38</v>
      </c>
      <c r="K10" s="24" t="s">
        <v>39</v>
      </c>
      <c r="L10" s="19" t="s">
        <v>38</v>
      </c>
      <c r="M10" s="24" t="s">
        <v>39</v>
      </c>
      <c r="N10" s="19" t="s">
        <v>38</v>
      </c>
      <c r="O10" s="24" t="s">
        <v>39</v>
      </c>
      <c r="P10" s="19" t="s">
        <v>38</v>
      </c>
      <c r="Q10" s="24" t="s">
        <v>39</v>
      </c>
    </row>
    <row r="11" spans="1:17" ht="30.75" customHeight="1" x14ac:dyDescent="0.25">
      <c r="A11" s="79" t="s">
        <v>42</v>
      </c>
      <c r="B11" s="52"/>
      <c r="C11" s="52"/>
      <c r="D11" s="80"/>
      <c r="E11" s="80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ht="76.5" customHeight="1" x14ac:dyDescent="0.25">
      <c r="A12" s="14" t="s">
        <v>4</v>
      </c>
      <c r="B12" s="2" t="s">
        <v>43</v>
      </c>
      <c r="C12" s="9">
        <f>D12+E12</f>
        <v>7</v>
      </c>
      <c r="D12" s="12">
        <f>F12+H12+J12+L12+N12+P12</f>
        <v>7</v>
      </c>
      <c r="E12" s="12">
        <f>G12+I12+K12+M12+O12+Q12</f>
        <v>0</v>
      </c>
      <c r="F12" s="7">
        <v>1</v>
      </c>
      <c r="G12" s="5">
        <f t="shared" ref="G12:G19" si="0">I12+K12+M12+O12+Q12+S12</f>
        <v>0</v>
      </c>
      <c r="H12" s="5">
        <v>6</v>
      </c>
      <c r="I12" s="5">
        <f t="shared" ref="H12:I19" si="1">K12+M12+O12+Q12+S12+V12</f>
        <v>0</v>
      </c>
      <c r="J12" s="5">
        <f t="shared" ref="J12:J26" si="2">L12+N12+P12+R12+U12+X12</f>
        <v>0</v>
      </c>
      <c r="K12" s="5">
        <f t="shared" ref="K12:K26" si="3">M12+O12+Q12+S12+V12+Y12</f>
        <v>0</v>
      </c>
      <c r="L12" s="5">
        <f t="shared" ref="L12:L26" si="4">N12+P12+R12+U12+X12+AA12</f>
        <v>0</v>
      </c>
      <c r="M12" s="5">
        <f t="shared" ref="M12:M26" si="5">O12+Q12+S12+V12+Y12+AB12</f>
        <v>0</v>
      </c>
      <c r="N12" s="5">
        <f t="shared" ref="N12:N26" si="6">P12+R12+U12+X12+AA12+AD12</f>
        <v>0</v>
      </c>
      <c r="O12" s="5">
        <f t="shared" ref="O12:O26" si="7">Q12+S12+V12+Y12+AB12+AE12</f>
        <v>0</v>
      </c>
      <c r="P12" s="5">
        <f t="shared" ref="P12:P26" si="8">R12+U12+X12+AA12+AD12+AG12</f>
        <v>0</v>
      </c>
      <c r="Q12" s="5">
        <f t="shared" ref="Q12:Q26" si="9">S12+V12+Y12+AB12+AE12+AH12</f>
        <v>0</v>
      </c>
    </row>
    <row r="13" spans="1:17" ht="37.5" customHeight="1" x14ac:dyDescent="0.25">
      <c r="A13" s="14" t="s">
        <v>6</v>
      </c>
      <c r="B13" s="2" t="s">
        <v>44</v>
      </c>
      <c r="C13" s="9">
        <v>0</v>
      </c>
      <c r="D13" s="12">
        <v>0</v>
      </c>
      <c r="E13" s="12">
        <f t="shared" ref="E13:E19" si="10">G13+I13+K13+M13+O13+Q13</f>
        <v>0</v>
      </c>
      <c r="F13" s="7">
        <v>0</v>
      </c>
      <c r="G13" s="5">
        <f t="shared" si="0"/>
        <v>0</v>
      </c>
      <c r="H13" s="5">
        <f t="shared" si="1"/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  <c r="L13" s="5">
        <f t="shared" si="4"/>
        <v>0</v>
      </c>
      <c r="M13" s="5">
        <f t="shared" si="5"/>
        <v>0</v>
      </c>
      <c r="N13" s="5">
        <f t="shared" si="6"/>
        <v>0</v>
      </c>
      <c r="O13" s="5">
        <f t="shared" si="7"/>
        <v>0</v>
      </c>
      <c r="P13" s="5">
        <f t="shared" si="8"/>
        <v>0</v>
      </c>
      <c r="Q13" s="5">
        <f t="shared" si="9"/>
        <v>0</v>
      </c>
    </row>
    <row r="14" spans="1:17" ht="75" customHeight="1" x14ac:dyDescent="0.25">
      <c r="A14" s="14" t="s">
        <v>7</v>
      </c>
      <c r="B14" s="20" t="s">
        <v>80</v>
      </c>
      <c r="C14" s="9">
        <v>0</v>
      </c>
      <c r="D14" s="12">
        <f>F14+H14+J14+L14+N14+P14</f>
        <v>0</v>
      </c>
      <c r="E14" s="12">
        <f t="shared" si="10"/>
        <v>0</v>
      </c>
      <c r="F14" s="7">
        <f>H14+J14+L14+N14+P14+R14</f>
        <v>0</v>
      </c>
      <c r="G14" s="5">
        <f t="shared" si="0"/>
        <v>0</v>
      </c>
      <c r="H14" s="5">
        <f t="shared" si="1"/>
        <v>0</v>
      </c>
      <c r="I14" s="5">
        <f t="shared" si="1"/>
        <v>0</v>
      </c>
      <c r="J14" s="5">
        <f t="shared" si="2"/>
        <v>0</v>
      </c>
      <c r="K14" s="5">
        <f t="shared" si="3"/>
        <v>0</v>
      </c>
      <c r="L14" s="5">
        <f t="shared" si="4"/>
        <v>0</v>
      </c>
      <c r="M14" s="5">
        <f t="shared" si="5"/>
        <v>0</v>
      </c>
      <c r="N14" s="5">
        <f t="shared" si="6"/>
        <v>0</v>
      </c>
      <c r="O14" s="5">
        <f t="shared" si="7"/>
        <v>0</v>
      </c>
      <c r="P14" s="5">
        <f t="shared" si="8"/>
        <v>0</v>
      </c>
      <c r="Q14" s="5">
        <f t="shared" si="9"/>
        <v>0</v>
      </c>
    </row>
    <row r="15" spans="1:17" ht="37.5" customHeight="1" x14ac:dyDescent="0.25">
      <c r="A15" s="14" t="s">
        <v>8</v>
      </c>
      <c r="B15" s="2" t="s">
        <v>45</v>
      </c>
      <c r="C15" s="9">
        <f>D15+E15</f>
        <v>64</v>
      </c>
      <c r="D15" s="12">
        <f>F15+H15+J15+L15+N15+P15</f>
        <v>64</v>
      </c>
      <c r="E15" s="12">
        <f t="shared" si="10"/>
        <v>0</v>
      </c>
      <c r="F15" s="7">
        <v>2</v>
      </c>
      <c r="G15" s="5">
        <f t="shared" si="0"/>
        <v>0</v>
      </c>
      <c r="H15" s="5">
        <v>62</v>
      </c>
      <c r="I15" s="5">
        <f t="shared" si="1"/>
        <v>0</v>
      </c>
      <c r="J15" s="5">
        <f t="shared" si="2"/>
        <v>0</v>
      </c>
      <c r="K15" s="5">
        <f t="shared" si="3"/>
        <v>0</v>
      </c>
      <c r="L15" s="5">
        <f t="shared" si="4"/>
        <v>0</v>
      </c>
      <c r="M15" s="5">
        <f t="shared" si="5"/>
        <v>0</v>
      </c>
      <c r="N15" s="5">
        <f t="shared" si="6"/>
        <v>0</v>
      </c>
      <c r="O15" s="5">
        <f t="shared" si="7"/>
        <v>0</v>
      </c>
      <c r="P15" s="5">
        <f t="shared" si="8"/>
        <v>0</v>
      </c>
      <c r="Q15" s="5">
        <f t="shared" si="9"/>
        <v>0</v>
      </c>
    </row>
    <row r="16" spans="1:17" ht="69.75" customHeight="1" x14ac:dyDescent="0.25">
      <c r="A16" s="14" t="s">
        <v>9</v>
      </c>
      <c r="B16" s="2" t="s">
        <v>46</v>
      </c>
      <c r="C16" s="9">
        <f>D16+E16</f>
        <v>67</v>
      </c>
      <c r="D16" s="12">
        <f>F16+H16+J16+L16+N16+P16</f>
        <v>67</v>
      </c>
      <c r="E16" s="12">
        <f t="shared" si="10"/>
        <v>0</v>
      </c>
      <c r="F16" s="7">
        <v>17</v>
      </c>
      <c r="G16" s="5">
        <f t="shared" si="0"/>
        <v>0</v>
      </c>
      <c r="H16" s="5">
        <v>50</v>
      </c>
      <c r="I16" s="5">
        <f t="shared" si="1"/>
        <v>0</v>
      </c>
      <c r="J16" s="5">
        <f t="shared" si="2"/>
        <v>0</v>
      </c>
      <c r="K16" s="5">
        <f t="shared" si="3"/>
        <v>0</v>
      </c>
      <c r="L16" s="5">
        <f t="shared" si="4"/>
        <v>0</v>
      </c>
      <c r="M16" s="5">
        <f t="shared" si="5"/>
        <v>0</v>
      </c>
      <c r="N16" s="5">
        <f t="shared" si="6"/>
        <v>0</v>
      </c>
      <c r="O16" s="5">
        <f t="shared" si="7"/>
        <v>0</v>
      </c>
      <c r="P16" s="5">
        <f t="shared" si="8"/>
        <v>0</v>
      </c>
      <c r="Q16" s="5">
        <f t="shared" si="9"/>
        <v>0</v>
      </c>
    </row>
    <row r="17" spans="1:17" ht="55.5" customHeight="1" x14ac:dyDescent="0.25">
      <c r="A17" s="14" t="s">
        <v>11</v>
      </c>
      <c r="B17" s="2" t="s">
        <v>19</v>
      </c>
      <c r="C17" s="9">
        <f>D17+E17</f>
        <v>75</v>
      </c>
      <c r="D17" s="12">
        <f>F17+H17+J17+L17+N17+P17</f>
        <v>75</v>
      </c>
      <c r="E17" s="12">
        <f t="shared" si="10"/>
        <v>0</v>
      </c>
      <c r="F17" s="7">
        <v>17</v>
      </c>
      <c r="G17" s="5">
        <f t="shared" si="0"/>
        <v>0</v>
      </c>
      <c r="H17" s="5">
        <v>58</v>
      </c>
      <c r="I17" s="5">
        <f t="shared" si="1"/>
        <v>0</v>
      </c>
      <c r="J17" s="5">
        <f t="shared" si="2"/>
        <v>0</v>
      </c>
      <c r="K17" s="5">
        <f t="shared" si="3"/>
        <v>0</v>
      </c>
      <c r="L17" s="5">
        <f t="shared" si="4"/>
        <v>0</v>
      </c>
      <c r="M17" s="5">
        <f t="shared" si="5"/>
        <v>0</v>
      </c>
      <c r="N17" s="5">
        <f t="shared" si="6"/>
        <v>0</v>
      </c>
      <c r="O17" s="5">
        <f t="shared" si="7"/>
        <v>0</v>
      </c>
      <c r="P17" s="5">
        <f t="shared" si="8"/>
        <v>0</v>
      </c>
      <c r="Q17" s="5">
        <f t="shared" si="9"/>
        <v>0</v>
      </c>
    </row>
    <row r="18" spans="1:17" ht="75.75" customHeight="1" x14ac:dyDescent="0.25">
      <c r="A18" s="14" t="s">
        <v>12</v>
      </c>
      <c r="B18" s="2" t="s">
        <v>10</v>
      </c>
      <c r="C18" s="9">
        <f>D18+E18</f>
        <v>0</v>
      </c>
      <c r="D18" s="12">
        <f>H18</f>
        <v>0</v>
      </c>
      <c r="E18" s="12">
        <f t="shared" si="10"/>
        <v>0</v>
      </c>
      <c r="F18" s="7">
        <v>0</v>
      </c>
      <c r="G18" s="5">
        <f t="shared" si="0"/>
        <v>0</v>
      </c>
      <c r="H18" s="5">
        <v>0</v>
      </c>
      <c r="I18" s="5">
        <f t="shared" si="1"/>
        <v>0</v>
      </c>
      <c r="J18" s="5">
        <f t="shared" si="2"/>
        <v>0</v>
      </c>
      <c r="K18" s="5">
        <f t="shared" si="3"/>
        <v>0</v>
      </c>
      <c r="L18" s="5">
        <f t="shared" si="4"/>
        <v>0</v>
      </c>
      <c r="M18" s="5">
        <f t="shared" si="5"/>
        <v>0</v>
      </c>
      <c r="N18" s="5">
        <f t="shared" si="6"/>
        <v>0</v>
      </c>
      <c r="O18" s="5">
        <f t="shared" si="7"/>
        <v>0</v>
      </c>
      <c r="P18" s="5">
        <f t="shared" si="8"/>
        <v>0</v>
      </c>
      <c r="Q18" s="5">
        <f t="shared" si="9"/>
        <v>0</v>
      </c>
    </row>
    <row r="19" spans="1:17" ht="39.75" customHeight="1" x14ac:dyDescent="0.25">
      <c r="A19" s="14" t="s">
        <v>13</v>
      </c>
      <c r="B19" s="2" t="s">
        <v>5</v>
      </c>
      <c r="C19" s="9">
        <f>D19+E19</f>
        <v>13</v>
      </c>
      <c r="D19" s="12">
        <f>SUM(E19:Q19)</f>
        <v>13</v>
      </c>
      <c r="E19" s="12">
        <f t="shared" si="10"/>
        <v>0</v>
      </c>
      <c r="F19" s="8">
        <v>0</v>
      </c>
      <c r="G19" s="5">
        <f t="shared" si="0"/>
        <v>0</v>
      </c>
      <c r="H19" s="5">
        <v>13</v>
      </c>
      <c r="I19" s="5">
        <f t="shared" si="1"/>
        <v>0</v>
      </c>
      <c r="J19" s="5">
        <f t="shared" si="2"/>
        <v>0</v>
      </c>
      <c r="K19" s="5">
        <f t="shared" si="3"/>
        <v>0</v>
      </c>
      <c r="L19" s="5">
        <f t="shared" si="4"/>
        <v>0</v>
      </c>
      <c r="M19" s="5">
        <f t="shared" si="5"/>
        <v>0</v>
      </c>
      <c r="N19" s="5">
        <f t="shared" si="6"/>
        <v>0</v>
      </c>
      <c r="O19" s="5">
        <f t="shared" si="7"/>
        <v>0</v>
      </c>
      <c r="P19" s="5">
        <f t="shared" si="8"/>
        <v>0</v>
      </c>
      <c r="Q19" s="5">
        <f t="shared" si="9"/>
        <v>0</v>
      </c>
    </row>
    <row r="20" spans="1:17" ht="39" customHeight="1" x14ac:dyDescent="0.25">
      <c r="A20" s="14" t="s">
        <v>14</v>
      </c>
      <c r="B20" s="2" t="s">
        <v>21</v>
      </c>
      <c r="C20" s="9">
        <v>0</v>
      </c>
      <c r="D20" s="12">
        <v>0</v>
      </c>
      <c r="E20" s="12">
        <v>0</v>
      </c>
      <c r="F20" s="8">
        <v>0</v>
      </c>
      <c r="G20" s="5">
        <v>0</v>
      </c>
      <c r="H20" s="5">
        <v>0</v>
      </c>
      <c r="I20" s="5">
        <v>0</v>
      </c>
      <c r="J20" s="5">
        <f t="shared" si="2"/>
        <v>0</v>
      </c>
      <c r="K20" s="5">
        <f t="shared" si="3"/>
        <v>0</v>
      </c>
      <c r="L20" s="5">
        <f t="shared" si="4"/>
        <v>0</v>
      </c>
      <c r="M20" s="5">
        <f t="shared" si="5"/>
        <v>0</v>
      </c>
      <c r="N20" s="5">
        <f t="shared" si="6"/>
        <v>0</v>
      </c>
      <c r="O20" s="5">
        <f t="shared" si="7"/>
        <v>0</v>
      </c>
      <c r="P20" s="5">
        <f t="shared" si="8"/>
        <v>0</v>
      </c>
      <c r="Q20" s="5">
        <f t="shared" si="9"/>
        <v>0</v>
      </c>
    </row>
    <row r="21" spans="1:17" ht="39" customHeight="1" x14ac:dyDescent="0.25">
      <c r="A21" s="14" t="s">
        <v>15</v>
      </c>
      <c r="B21" s="2" t="s">
        <v>47</v>
      </c>
      <c r="C21" s="9">
        <f>D21+E21</f>
        <v>1267</v>
      </c>
      <c r="D21" s="12">
        <f t="shared" ref="D21:E23" si="11">F21+H21+J21+L21+N21+P21</f>
        <v>1267</v>
      </c>
      <c r="E21" s="12">
        <f t="shared" si="11"/>
        <v>0</v>
      </c>
      <c r="F21" s="7">
        <v>1120</v>
      </c>
      <c r="G21" s="5">
        <v>0</v>
      </c>
      <c r="H21" s="5">
        <v>147</v>
      </c>
      <c r="I21" s="5">
        <v>0</v>
      </c>
      <c r="J21" s="5">
        <f t="shared" si="2"/>
        <v>0</v>
      </c>
      <c r="K21" s="5">
        <f t="shared" si="3"/>
        <v>0</v>
      </c>
      <c r="L21" s="5">
        <f t="shared" si="4"/>
        <v>0</v>
      </c>
      <c r="M21" s="5">
        <f t="shared" si="5"/>
        <v>0</v>
      </c>
      <c r="N21" s="5">
        <f t="shared" si="6"/>
        <v>0</v>
      </c>
      <c r="O21" s="5">
        <f t="shared" si="7"/>
        <v>0</v>
      </c>
      <c r="P21" s="5">
        <f t="shared" si="8"/>
        <v>0</v>
      </c>
      <c r="Q21" s="5">
        <f t="shared" si="9"/>
        <v>0</v>
      </c>
    </row>
    <row r="22" spans="1:17" ht="52.5" customHeight="1" x14ac:dyDescent="0.25">
      <c r="A22" s="14" t="s">
        <v>16</v>
      </c>
      <c r="B22" s="2" t="s">
        <v>48</v>
      </c>
      <c r="C22" s="9">
        <f>D22+E22</f>
        <v>209</v>
      </c>
      <c r="D22" s="12">
        <f t="shared" si="11"/>
        <v>209</v>
      </c>
      <c r="E22" s="12">
        <f t="shared" si="11"/>
        <v>0</v>
      </c>
      <c r="F22" s="7">
        <v>165</v>
      </c>
      <c r="G22" s="5">
        <v>0</v>
      </c>
      <c r="H22" s="5">
        <v>44</v>
      </c>
      <c r="I22" s="5">
        <f t="shared" ref="H22:I25" si="12">K22+M22+O22+Q22+S22+V22</f>
        <v>0</v>
      </c>
      <c r="J22" s="5">
        <f t="shared" si="2"/>
        <v>0</v>
      </c>
      <c r="K22" s="5">
        <f t="shared" si="3"/>
        <v>0</v>
      </c>
      <c r="L22" s="5">
        <f t="shared" si="4"/>
        <v>0</v>
      </c>
      <c r="M22" s="5">
        <f t="shared" si="5"/>
        <v>0</v>
      </c>
      <c r="N22" s="5">
        <f t="shared" si="6"/>
        <v>0</v>
      </c>
      <c r="O22" s="5">
        <f t="shared" si="7"/>
        <v>0</v>
      </c>
      <c r="P22" s="5">
        <f t="shared" si="8"/>
        <v>0</v>
      </c>
      <c r="Q22" s="5">
        <f t="shared" si="9"/>
        <v>0</v>
      </c>
    </row>
    <row r="23" spans="1:17" ht="51.75" customHeight="1" x14ac:dyDescent="0.25">
      <c r="A23" s="14" t="s">
        <v>17</v>
      </c>
      <c r="B23" s="2" t="s">
        <v>49</v>
      </c>
      <c r="C23" s="9">
        <f>E23+D23</f>
        <v>2533</v>
      </c>
      <c r="D23" s="12">
        <f t="shared" si="11"/>
        <v>2533</v>
      </c>
      <c r="E23" s="12">
        <f t="shared" si="11"/>
        <v>0</v>
      </c>
      <c r="F23" s="7">
        <v>2503</v>
      </c>
      <c r="G23" s="5">
        <v>0</v>
      </c>
      <c r="H23" s="5">
        <v>30</v>
      </c>
      <c r="I23" s="5">
        <v>0</v>
      </c>
      <c r="J23" s="5">
        <f t="shared" si="2"/>
        <v>0</v>
      </c>
      <c r="K23" s="5">
        <f t="shared" si="3"/>
        <v>0</v>
      </c>
      <c r="L23" s="5">
        <f t="shared" si="4"/>
        <v>0</v>
      </c>
      <c r="M23" s="5">
        <f t="shared" si="5"/>
        <v>0</v>
      </c>
      <c r="N23" s="5">
        <f t="shared" si="6"/>
        <v>0</v>
      </c>
      <c r="O23" s="5">
        <f t="shared" si="7"/>
        <v>0</v>
      </c>
      <c r="P23" s="5">
        <f t="shared" si="8"/>
        <v>0</v>
      </c>
      <c r="Q23" s="5">
        <f t="shared" si="9"/>
        <v>0</v>
      </c>
    </row>
    <row r="24" spans="1:17" ht="57.75" customHeight="1" x14ac:dyDescent="0.25">
      <c r="A24" s="14" t="s">
        <v>18</v>
      </c>
      <c r="B24" s="2" t="s">
        <v>50</v>
      </c>
      <c r="C24" s="9">
        <f>D24+E24</f>
        <v>117</v>
      </c>
      <c r="D24" s="12">
        <f>F24+H24+J24+L24+N24+P24</f>
        <v>117</v>
      </c>
      <c r="E24" s="12">
        <v>0</v>
      </c>
      <c r="F24" s="7">
        <v>103</v>
      </c>
      <c r="G24" s="5">
        <v>0</v>
      </c>
      <c r="H24" s="5">
        <v>14</v>
      </c>
      <c r="I24" s="5">
        <f t="shared" si="12"/>
        <v>0</v>
      </c>
      <c r="J24" s="5">
        <f t="shared" si="2"/>
        <v>0</v>
      </c>
      <c r="K24" s="5">
        <f t="shared" si="3"/>
        <v>0</v>
      </c>
      <c r="L24" s="5">
        <f t="shared" si="4"/>
        <v>0</v>
      </c>
      <c r="M24" s="5">
        <f t="shared" si="5"/>
        <v>0</v>
      </c>
      <c r="N24" s="5">
        <f t="shared" si="6"/>
        <v>0</v>
      </c>
      <c r="O24" s="5">
        <f t="shared" si="7"/>
        <v>0</v>
      </c>
      <c r="P24" s="5">
        <f t="shared" si="8"/>
        <v>0</v>
      </c>
      <c r="Q24" s="5">
        <f t="shared" si="9"/>
        <v>0</v>
      </c>
    </row>
    <row r="25" spans="1:17" ht="56.25" customHeight="1" x14ac:dyDescent="0.25">
      <c r="A25" s="14" t="s">
        <v>20</v>
      </c>
      <c r="B25" s="2" t="s">
        <v>51</v>
      </c>
      <c r="C25" s="9">
        <v>0</v>
      </c>
      <c r="D25" s="12">
        <f>F25+H25+J25+L25+N25+P25</f>
        <v>0</v>
      </c>
      <c r="E25" s="12">
        <f>G25+I25+K25+M25+O25+Q25</f>
        <v>0</v>
      </c>
      <c r="F25" s="7">
        <f>H25+J25+L25+N25+P25+R25</f>
        <v>0</v>
      </c>
      <c r="G25" s="5">
        <f>I25+K25+M25+O25+Q25+S25</f>
        <v>0</v>
      </c>
      <c r="H25" s="5">
        <f t="shared" si="12"/>
        <v>0</v>
      </c>
      <c r="I25" s="5">
        <f t="shared" si="12"/>
        <v>0</v>
      </c>
      <c r="J25" s="5">
        <f t="shared" si="2"/>
        <v>0</v>
      </c>
      <c r="K25" s="5">
        <f t="shared" si="3"/>
        <v>0</v>
      </c>
      <c r="L25" s="5">
        <f t="shared" si="4"/>
        <v>0</v>
      </c>
      <c r="M25" s="5">
        <f t="shared" si="5"/>
        <v>0</v>
      </c>
      <c r="N25" s="5">
        <f t="shared" si="6"/>
        <v>0</v>
      </c>
      <c r="O25" s="5">
        <f t="shared" si="7"/>
        <v>0</v>
      </c>
      <c r="P25" s="5">
        <f t="shared" si="8"/>
        <v>0</v>
      </c>
      <c r="Q25" s="5">
        <f t="shared" si="9"/>
        <v>0</v>
      </c>
    </row>
    <row r="26" spans="1:17" ht="24" customHeight="1" x14ac:dyDescent="0.25">
      <c r="A26" s="43" t="s">
        <v>40</v>
      </c>
      <c r="B26" s="43"/>
      <c r="C26" s="10">
        <f>SUM(C12:C25)</f>
        <v>4352</v>
      </c>
      <c r="D26" s="25">
        <f>F26+H26+J26+L26+N26+P26</f>
        <v>4352</v>
      </c>
      <c r="E26" s="12">
        <f>E25+E24+E23+E22+E21+E20+E19+E18+E17+E16+E15+E14+E13+E12</f>
        <v>0</v>
      </c>
      <c r="F26" s="11">
        <f>SUM(F12:F25)</f>
        <v>3928</v>
      </c>
      <c r="G26" s="12">
        <f>SUM(G12:G25)</f>
        <v>0</v>
      </c>
      <c r="H26" s="12">
        <f>SUM(H12:H25)</f>
        <v>424</v>
      </c>
      <c r="I26" s="12">
        <f>SUM(I12:I25)</f>
        <v>0</v>
      </c>
      <c r="J26" s="12">
        <f t="shared" si="2"/>
        <v>0</v>
      </c>
      <c r="K26" s="12">
        <f t="shared" si="3"/>
        <v>0</v>
      </c>
      <c r="L26" s="12">
        <f t="shared" si="4"/>
        <v>0</v>
      </c>
      <c r="M26" s="12">
        <f t="shared" si="5"/>
        <v>0</v>
      </c>
      <c r="N26" s="12">
        <f t="shared" si="6"/>
        <v>0</v>
      </c>
      <c r="O26" s="12">
        <f t="shared" si="7"/>
        <v>0</v>
      </c>
      <c r="P26" s="12">
        <f t="shared" si="8"/>
        <v>0</v>
      </c>
      <c r="Q26" s="12">
        <f t="shared" si="9"/>
        <v>0</v>
      </c>
    </row>
    <row r="27" spans="1:17" ht="29.25" customHeight="1" x14ac:dyDescent="0.25">
      <c r="A27" s="79" t="s">
        <v>69</v>
      </c>
      <c r="B27" s="52"/>
      <c r="C27" s="52"/>
      <c r="D27" s="80"/>
      <c r="E27" s="8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ht="42.75" customHeight="1" x14ac:dyDescent="0.25">
      <c r="A28" s="14" t="s">
        <v>22</v>
      </c>
      <c r="B28" s="2" t="s">
        <v>28</v>
      </c>
      <c r="C28" s="12">
        <v>0</v>
      </c>
      <c r="D28" s="12">
        <f t="shared" ref="D28:D29" si="13">F28+H28+J28+L28+N28+P28</f>
        <v>0</v>
      </c>
      <c r="E28" s="12">
        <f t="shared" ref="E28:E29" si="14">G28+I28+K28+M28+O28+Q28</f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ht="24" customHeight="1" x14ac:dyDescent="0.25">
      <c r="A29" s="43" t="s">
        <v>40</v>
      </c>
      <c r="B29" s="43"/>
      <c r="C29" s="26">
        <v>0</v>
      </c>
      <c r="D29" s="12">
        <f t="shared" si="13"/>
        <v>0</v>
      </c>
      <c r="E29" s="12">
        <f t="shared" si="14"/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ht="31.5" customHeight="1" x14ac:dyDescent="0.25">
      <c r="A30" s="79" t="s">
        <v>70</v>
      </c>
      <c r="B30" s="52"/>
      <c r="C30" s="52"/>
      <c r="D30" s="81"/>
      <c r="E30" s="8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17" ht="76.5" customHeight="1" x14ac:dyDescent="0.25">
      <c r="A31" s="32" t="s">
        <v>25</v>
      </c>
      <c r="B31" s="2" t="s">
        <v>23</v>
      </c>
      <c r="C31" s="12">
        <v>0</v>
      </c>
      <c r="D31" s="12">
        <f t="shared" ref="D31:E33" si="15">F31+H31+J31+L31+N31+P31</f>
        <v>0</v>
      </c>
      <c r="E31" s="12">
        <f t="shared" si="15"/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93.75" customHeight="1" x14ac:dyDescent="0.25">
      <c r="A32" s="32" t="s">
        <v>26</v>
      </c>
      <c r="B32" s="2" t="s">
        <v>24</v>
      </c>
      <c r="C32" s="12">
        <v>0</v>
      </c>
      <c r="D32" s="12">
        <f>F32+H32+J32+L32+N32+P32</f>
        <v>0</v>
      </c>
      <c r="E32" s="12">
        <f t="shared" si="15"/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23.25" customHeight="1" x14ac:dyDescent="0.25">
      <c r="A33" s="77" t="s">
        <v>40</v>
      </c>
      <c r="B33" s="78"/>
      <c r="C33" s="12">
        <v>0</v>
      </c>
      <c r="D33" s="12">
        <f t="shared" si="15"/>
        <v>0</v>
      </c>
      <c r="E33" s="12">
        <f t="shared" si="15"/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ht="44.25" customHeight="1" x14ac:dyDescent="0.25">
      <c r="A34" s="84" t="s">
        <v>71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  <row r="35" spans="1:17" ht="57.75" customHeight="1" x14ac:dyDescent="0.25">
      <c r="A35" s="14" t="s">
        <v>27</v>
      </c>
      <c r="B35" s="2" t="s">
        <v>52</v>
      </c>
      <c r="C35" s="12">
        <f>D35+E35</f>
        <v>1309</v>
      </c>
      <c r="D35" s="12">
        <f>F35+H35+J35+L35+N35+P35</f>
        <v>1309</v>
      </c>
      <c r="E35" s="12">
        <f>G35+I35+K35+M35+O35+Q35</f>
        <v>0</v>
      </c>
      <c r="F35" s="5">
        <v>1309</v>
      </c>
      <c r="G35" s="5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56.25" customHeight="1" x14ac:dyDescent="0.25">
      <c r="A36" s="14" t="s">
        <v>59</v>
      </c>
      <c r="B36" s="2" t="s">
        <v>53</v>
      </c>
      <c r="C36" s="12">
        <f>D36+E36</f>
        <v>898</v>
      </c>
      <c r="D36" s="12">
        <f t="shared" ref="D36:D41" si="16">F36+H36+J36+L36+N36+P36</f>
        <v>893</v>
      </c>
      <c r="E36" s="12">
        <f t="shared" ref="E36:E41" si="17">G36+I36+K36+M36+O36+Q36</f>
        <v>5</v>
      </c>
      <c r="F36" s="5">
        <v>893</v>
      </c>
      <c r="G36" s="5">
        <v>5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57.75" customHeight="1" x14ac:dyDescent="0.25">
      <c r="A37" s="14" t="s">
        <v>60</v>
      </c>
      <c r="B37" s="2" t="s">
        <v>54</v>
      </c>
      <c r="C37" s="12">
        <f t="shared" ref="C37:C41" si="18">D37+E37</f>
        <v>24</v>
      </c>
      <c r="D37" s="12">
        <f t="shared" si="16"/>
        <v>24</v>
      </c>
      <c r="E37" s="12">
        <f t="shared" si="17"/>
        <v>0</v>
      </c>
      <c r="F37" s="5">
        <v>24</v>
      </c>
      <c r="G37" s="5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94.5" customHeight="1" x14ac:dyDescent="0.25">
      <c r="A38" s="14" t="s">
        <v>61</v>
      </c>
      <c r="B38" s="2" t="s">
        <v>55</v>
      </c>
      <c r="C38" s="12">
        <f t="shared" si="18"/>
        <v>927</v>
      </c>
      <c r="D38" s="12">
        <f>F38+H38+J38+L38+N38+P38</f>
        <v>687</v>
      </c>
      <c r="E38" s="12">
        <f t="shared" si="17"/>
        <v>240</v>
      </c>
      <c r="F38" s="5">
        <v>578</v>
      </c>
      <c r="G38" s="5">
        <v>9</v>
      </c>
      <c r="H38" s="3">
        <v>0</v>
      </c>
      <c r="I38" s="3">
        <v>0</v>
      </c>
      <c r="J38" s="3">
        <v>109</v>
      </c>
      <c r="K38" s="3">
        <v>1</v>
      </c>
      <c r="L38" s="3">
        <v>0</v>
      </c>
      <c r="M38" s="3">
        <v>1</v>
      </c>
      <c r="N38" s="3">
        <v>0</v>
      </c>
      <c r="O38" s="3">
        <v>114</v>
      </c>
      <c r="P38" s="3">
        <v>0</v>
      </c>
      <c r="Q38" s="3">
        <v>115</v>
      </c>
    </row>
    <row r="39" spans="1:17" ht="40.5" customHeight="1" x14ac:dyDescent="0.25">
      <c r="A39" s="14" t="s">
        <v>62</v>
      </c>
      <c r="B39" s="2" t="s">
        <v>56</v>
      </c>
      <c r="C39" s="12">
        <f t="shared" si="18"/>
        <v>3086</v>
      </c>
      <c r="D39" s="12">
        <f t="shared" si="16"/>
        <v>3086</v>
      </c>
      <c r="E39" s="12">
        <f t="shared" si="17"/>
        <v>0</v>
      </c>
      <c r="F39" s="5">
        <v>3086</v>
      </c>
      <c r="G39" s="5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38.25" customHeight="1" x14ac:dyDescent="0.25">
      <c r="A40" s="14" t="s">
        <v>63</v>
      </c>
      <c r="B40" s="2" t="s">
        <v>57</v>
      </c>
      <c r="C40" s="12">
        <f t="shared" si="18"/>
        <v>27</v>
      </c>
      <c r="D40" s="12">
        <f t="shared" si="16"/>
        <v>27</v>
      </c>
      <c r="E40" s="12">
        <f t="shared" si="17"/>
        <v>0</v>
      </c>
      <c r="F40" s="5">
        <v>27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</row>
    <row r="41" spans="1:17" ht="114.75" customHeight="1" x14ac:dyDescent="0.25">
      <c r="A41" s="14" t="s">
        <v>64</v>
      </c>
      <c r="B41" s="2" t="s">
        <v>58</v>
      </c>
      <c r="C41" s="12">
        <f t="shared" si="18"/>
        <v>2404</v>
      </c>
      <c r="D41" s="12">
        <f t="shared" si="16"/>
        <v>2404</v>
      </c>
      <c r="E41" s="12">
        <f t="shared" si="17"/>
        <v>0</v>
      </c>
      <c r="F41" s="5">
        <v>2404</v>
      </c>
      <c r="G41" s="5">
        <v>0</v>
      </c>
      <c r="H41" s="3">
        <v>0</v>
      </c>
      <c r="I41" s="3">
        <v>0</v>
      </c>
      <c r="J41" s="3">
        <v>0</v>
      </c>
      <c r="K41" s="3">
        <v>0</v>
      </c>
      <c r="L41" s="5">
        <v>0</v>
      </c>
      <c r="M41" s="3">
        <v>0</v>
      </c>
      <c r="N41" s="3">
        <v>0</v>
      </c>
      <c r="O41" s="5">
        <v>0</v>
      </c>
      <c r="P41" s="3">
        <v>0</v>
      </c>
      <c r="Q41" s="5">
        <v>0</v>
      </c>
    </row>
    <row r="42" spans="1:17" ht="24.75" customHeight="1" x14ac:dyDescent="0.25">
      <c r="A42" s="77" t="s">
        <v>40</v>
      </c>
      <c r="B42" s="78"/>
      <c r="C42" s="12">
        <f t="shared" ref="C42:Q42" si="19">SUM(C35:C41)</f>
        <v>8675</v>
      </c>
      <c r="D42" s="12">
        <f>SUM(D35:D41)</f>
        <v>8430</v>
      </c>
      <c r="E42" s="12">
        <f t="shared" si="19"/>
        <v>245</v>
      </c>
      <c r="F42" s="5">
        <f t="shared" si="19"/>
        <v>8321</v>
      </c>
      <c r="G42" s="5">
        <f t="shared" si="19"/>
        <v>14</v>
      </c>
      <c r="H42" s="5">
        <f t="shared" si="19"/>
        <v>0</v>
      </c>
      <c r="I42" s="5">
        <f t="shared" si="19"/>
        <v>0</v>
      </c>
      <c r="J42" s="5">
        <f t="shared" si="19"/>
        <v>109</v>
      </c>
      <c r="K42" s="5">
        <f t="shared" si="19"/>
        <v>1</v>
      </c>
      <c r="L42" s="5">
        <f t="shared" si="19"/>
        <v>0</v>
      </c>
      <c r="M42" s="5">
        <f t="shared" si="19"/>
        <v>1</v>
      </c>
      <c r="N42" s="5">
        <f t="shared" si="19"/>
        <v>0</v>
      </c>
      <c r="O42" s="5">
        <f t="shared" si="19"/>
        <v>114</v>
      </c>
      <c r="P42" s="5">
        <f t="shared" si="19"/>
        <v>0</v>
      </c>
      <c r="Q42" s="5">
        <f t="shared" si="19"/>
        <v>115</v>
      </c>
    </row>
    <row r="43" spans="1:17" ht="27.75" customHeight="1" x14ac:dyDescent="0.25">
      <c r="A43" s="79" t="s">
        <v>79</v>
      </c>
      <c r="B43" s="52"/>
      <c r="C43" s="52"/>
      <c r="D43" s="80"/>
      <c r="E43" s="80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</row>
    <row r="44" spans="1:17" ht="93" customHeight="1" x14ac:dyDescent="0.25">
      <c r="A44" s="14" t="s">
        <v>65</v>
      </c>
      <c r="B44" s="2" t="s">
        <v>75</v>
      </c>
      <c r="C44" s="12">
        <v>0</v>
      </c>
      <c r="D44" s="12">
        <f t="shared" ref="D44:E45" si="20">F44+H44+J44+L44+N44+P44</f>
        <v>0</v>
      </c>
      <c r="E44" s="12">
        <f t="shared" si="20"/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24.75" customHeight="1" x14ac:dyDescent="0.25">
      <c r="A45" s="77" t="s">
        <v>40</v>
      </c>
      <c r="B45" s="78"/>
      <c r="C45" s="12">
        <f>C44</f>
        <v>0</v>
      </c>
      <c r="D45" s="12">
        <f t="shared" si="20"/>
        <v>0</v>
      </c>
      <c r="E45" s="12">
        <f t="shared" si="20"/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</row>
    <row r="46" spans="1:17" ht="22.5" customHeight="1" x14ac:dyDescent="0.25">
      <c r="A46" s="79" t="s">
        <v>76</v>
      </c>
      <c r="B46" s="52"/>
      <c r="C46" s="52"/>
      <c r="D46" s="80"/>
      <c r="E46" s="80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</row>
    <row r="47" spans="1:17" ht="75.75" customHeight="1" x14ac:dyDescent="0.25">
      <c r="A47" s="14" t="s">
        <v>66</v>
      </c>
      <c r="B47" s="2" t="s">
        <v>78</v>
      </c>
      <c r="C47" s="12">
        <f>D47+E47</f>
        <v>0</v>
      </c>
      <c r="D47" s="12">
        <v>0</v>
      </c>
      <c r="E47" s="12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 ht="21" customHeight="1" x14ac:dyDescent="0.25">
      <c r="A48" s="87" t="s">
        <v>40</v>
      </c>
      <c r="B48" s="88"/>
      <c r="C48" s="26">
        <f>SUM(C47)</f>
        <v>0</v>
      </c>
      <c r="D48" s="26">
        <f>SUM(D47)</f>
        <v>0</v>
      </c>
      <c r="E48" s="26">
        <f t="shared" ref="E48:Q48" si="21">SUM(E47)</f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0</v>
      </c>
      <c r="L48" s="26">
        <f t="shared" si="21"/>
        <v>0</v>
      </c>
      <c r="M48" s="26">
        <f t="shared" si="21"/>
        <v>0</v>
      </c>
      <c r="N48" s="26">
        <f t="shared" si="21"/>
        <v>0</v>
      </c>
      <c r="O48" s="26">
        <f t="shared" si="21"/>
        <v>0</v>
      </c>
      <c r="P48" s="26">
        <f t="shared" si="21"/>
        <v>0</v>
      </c>
      <c r="Q48" s="26">
        <f t="shared" si="21"/>
        <v>0</v>
      </c>
    </row>
    <row r="49" spans="1:17" ht="27" customHeight="1" x14ac:dyDescent="0.25">
      <c r="A49" s="79" t="s">
        <v>77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94.5" customHeight="1" x14ac:dyDescent="0.25">
      <c r="A50" s="33" t="s">
        <v>67</v>
      </c>
      <c r="B50" s="28" t="s">
        <v>68</v>
      </c>
      <c r="C50" s="29">
        <f>D50+E50</f>
        <v>121</v>
      </c>
      <c r="D50" s="29">
        <v>0</v>
      </c>
      <c r="E50" s="29">
        <f>G50+I50+K50+M50+O50+Q50</f>
        <v>121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121</v>
      </c>
      <c r="P50" s="30">
        <v>0</v>
      </c>
      <c r="Q50" s="30">
        <v>0</v>
      </c>
    </row>
    <row r="51" spans="1:17" ht="25.5" customHeight="1" thickBot="1" x14ac:dyDescent="0.3">
      <c r="A51" s="77" t="s">
        <v>40</v>
      </c>
      <c r="B51" s="78"/>
      <c r="C51" s="12">
        <f>SUM(C50)</f>
        <v>121</v>
      </c>
      <c r="D51" s="12">
        <f t="shared" ref="D51:Q51" si="22">SUM(D50)</f>
        <v>0</v>
      </c>
      <c r="E51" s="12">
        <f>SUM(E50)</f>
        <v>121</v>
      </c>
      <c r="F51" s="12">
        <f t="shared" si="22"/>
        <v>0</v>
      </c>
      <c r="G51" s="12">
        <f t="shared" si="22"/>
        <v>0</v>
      </c>
      <c r="H51" s="12">
        <f t="shared" si="22"/>
        <v>0</v>
      </c>
      <c r="I51" s="12">
        <f t="shared" si="22"/>
        <v>0</v>
      </c>
      <c r="J51" s="12">
        <f t="shared" si="22"/>
        <v>0</v>
      </c>
      <c r="K51" s="12">
        <f t="shared" si="22"/>
        <v>0</v>
      </c>
      <c r="L51" s="12">
        <f t="shared" si="22"/>
        <v>0</v>
      </c>
      <c r="M51" s="12">
        <f t="shared" si="22"/>
        <v>0</v>
      </c>
      <c r="N51" s="12">
        <f t="shared" si="22"/>
        <v>0</v>
      </c>
      <c r="O51" s="12">
        <f t="shared" si="22"/>
        <v>121</v>
      </c>
      <c r="P51" s="12">
        <f t="shared" si="22"/>
        <v>0</v>
      </c>
      <c r="Q51" s="12">
        <f t="shared" si="22"/>
        <v>0</v>
      </c>
    </row>
    <row r="52" spans="1:17" ht="44.25" customHeight="1" thickBot="1" x14ac:dyDescent="0.3">
      <c r="A52" s="82" t="s">
        <v>41</v>
      </c>
      <c r="B52" s="83"/>
      <c r="C52" s="31">
        <f>C26+C29+C33+C42+C48+C51+C45</f>
        <v>13148</v>
      </c>
      <c r="D52" s="31">
        <f>D26+D29+D33+D42+D45+D48+D51</f>
        <v>12782</v>
      </c>
      <c r="E52" s="31">
        <f>E26+E29+E33+E42+E45+E48+E51</f>
        <v>366</v>
      </c>
      <c r="F52" s="31">
        <f>F26+F29+F33+F42+F45+F48</f>
        <v>12249</v>
      </c>
      <c r="G52" s="31">
        <f>G50+G47+G44+G41+G40+G39+G38+G37+G36+G35+G32+G31+G28+G25+G24+G23+G22+G21+G20+G19+G18+G17+G16+G15+G14+G13+G12</f>
        <v>14</v>
      </c>
      <c r="H52" s="31">
        <f>H50+H47+H44+H41+H40+H39+H38+H37+H36+H35+H32+H31+H28+H25+H24+H23+H22+H21+H20+H19+H18+H17+H16+H15+H14+H13+H12</f>
        <v>424</v>
      </c>
      <c r="I52" s="31">
        <f>SUM(I26+I29+I33+I42+I45+I48+I51)</f>
        <v>0</v>
      </c>
      <c r="J52" s="31">
        <f>SUM(J29+J26+J33+J42+J48+J51)</f>
        <v>109</v>
      </c>
      <c r="K52" s="31">
        <f>SUM(K26+K29+K33+K42+K45+K48+K51)</f>
        <v>1</v>
      </c>
      <c r="L52" s="31">
        <f>SUM(L26+L29+L33+L42+L45+L48+L51)</f>
        <v>0</v>
      </c>
      <c r="M52" s="31">
        <f>SUM(M26+M29+M33+M42+M45+M48+M51)</f>
        <v>1</v>
      </c>
      <c r="N52" s="31">
        <f>N26+N29+N33+N42+N45+N48+N51</f>
        <v>0</v>
      </c>
      <c r="O52" s="31">
        <f>O50+O47+O44+O41+O40+O39+O38+O37+O36+O35+O32+O31+O28+O25+O24+O23+O22+O21+O20+O19+O18+O17+O16+O15+O14+O13+O12</f>
        <v>235</v>
      </c>
      <c r="P52" s="31">
        <f>P26+P29+P33+P42+P48+P51</f>
        <v>0</v>
      </c>
      <c r="Q52" s="31">
        <f>Q50+Q47+Q44+Q41+Q40+Q39+Q38+Q37+Q36+Q35+Q32+Q31+Q28+Q25+Q24+Q23+Q22+Q21+Q20+Q19+Q18+Q17+Q16+Q15+Q14+Q13+Q12</f>
        <v>115</v>
      </c>
    </row>
    <row r="53" spans="1:1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30">
    <mergeCell ref="H7:K7"/>
    <mergeCell ref="A1:Q5"/>
    <mergeCell ref="A8:A10"/>
    <mergeCell ref="B8:B10"/>
    <mergeCell ref="C8:Q8"/>
    <mergeCell ref="C9:C10"/>
    <mergeCell ref="D9:E9"/>
    <mergeCell ref="F9:G9"/>
    <mergeCell ref="H9:I9"/>
    <mergeCell ref="J9:K9"/>
    <mergeCell ref="L9:M9"/>
    <mergeCell ref="N9:O9"/>
    <mergeCell ref="P9:Q9"/>
    <mergeCell ref="A6:Q6"/>
    <mergeCell ref="P7:Q7"/>
    <mergeCell ref="A33:B33"/>
    <mergeCell ref="A11:Q11"/>
    <mergeCell ref="A26:B26"/>
    <mergeCell ref="A30:Q30"/>
    <mergeCell ref="A52:B52"/>
    <mergeCell ref="A34:Q34"/>
    <mergeCell ref="A42:B42"/>
    <mergeCell ref="A43:Q43"/>
    <mergeCell ref="A45:B45"/>
    <mergeCell ref="A27:Q27"/>
    <mergeCell ref="A29:B29"/>
    <mergeCell ref="A46:Q46"/>
    <mergeCell ref="A48:B48"/>
    <mergeCell ref="A49:Q49"/>
    <mergeCell ref="A51:B51"/>
  </mergeCells>
  <pageMargins left="0.82677165354330717" right="0.43307086614173229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Лист3</vt:lpstr>
      <vt:lpstr>Лист2</vt:lpstr>
      <vt:lpstr>Лист2!Заголовки_для_печати</vt:lpstr>
      <vt:lpstr>Лист3!Заголовки_для_печати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2019-01-28T00:44:46Z</dcterms:modified>
</cp:coreProperties>
</file>