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495" activeTab="0"/>
  </bookViews>
  <sheets>
    <sheet name="реестр" sheetId="1" r:id="rId1"/>
  </sheets>
  <externalReferences>
    <externalReference r:id="rId4"/>
  </externalReferences>
  <definedNames>
    <definedName name="_xlnm._FilterDatabase" localSheetId="0" hidden="1">'реестр'!$H$7:$H$1456</definedName>
  </definedNames>
  <calcPr fullCalcOnLoad="1"/>
</workbook>
</file>

<file path=xl/sharedStrings.xml><?xml version="1.0" encoding="utf-8"?>
<sst xmlns="http://schemas.openxmlformats.org/spreadsheetml/2006/main" count="1463" uniqueCount="900">
  <si>
    <t>Постановление мэрии г. Магадана от 17.08.2011 г № 3118"Об исполнении ГЦП "Возрождение, реконструкция и реставрация города Магадана в границах исторической застройки (2007-2010 годы)"</t>
  </si>
  <si>
    <t>Постановление мэрии г. Магадана от 28.07.2011 г № 2827 "Об исполнении ГЦП ""Взаимодействие мэрии города Магадана с общественными объединениями, некоммерческими организациями и территориальными общественными самоуправлениями" на 2008-2010 годы</t>
  </si>
  <si>
    <t>№ 094    06.12.2012</t>
  </si>
  <si>
    <t>постановление от 04.12.2012 года № 5022</t>
  </si>
  <si>
    <t>Цель: снижение негативного воздействия на окружающую среду отходов производства и потребления, улучшение экологической ситуации на территории муниципального образования "Город Магадан"</t>
  </si>
  <si>
    <t>Муниципальная программа "Развитие сети дошкольных образовательных учреждений в муниципальном образовании "Город  Магадан" на 2012-2015 годы"</t>
  </si>
  <si>
    <t>Муниципальная программа "Развитие культуры в муниципальном образовании "Город Магадан" на 2010-2014 годы"</t>
  </si>
  <si>
    <t>Муниципальная программа "Развитие системы обращения с твердыми бытовыми и промышленными отходами в муниципальном образовании "Город Магадан" на 2012 - 2016 годы</t>
  </si>
  <si>
    <t>Ведомственная целевая программа "Муниципальная поддержка отдельных категорий жителей города Магадана" на 2012 год</t>
  </si>
  <si>
    <t xml:space="preserve">управление образования мэрии города Магадана </t>
  </si>
  <si>
    <t xml:space="preserve">управление образования мэрии города Магадана, департамент строительства, архитектуры, технического и экологического контроля мэрии города Магадана, специализированные организации в соотвествии с заключаемыми муниципальными контрактами. </t>
  </si>
  <si>
    <t>Решение МГД от 22 июня 2009г № 81-Д</t>
  </si>
  <si>
    <t>Решение МГД от 22 июня 2009г № 80-Д</t>
  </si>
  <si>
    <t>Решение МГД от 22 июня 2009г № 79-Д</t>
  </si>
  <si>
    <t>Департамент жилищно-коммунального хозяйства и обслуживания социальной сферы мэрии города Магадана, специализированные предприятия, учреждения и организации всех форм собственности</t>
  </si>
  <si>
    <t>№ 083    20.12.2011</t>
  </si>
  <si>
    <t>5 год (2013)</t>
  </si>
  <si>
    <t>Муниципальная целевая Программа "Кадры здравоохранения города Магадана" на 2005-2008 годы</t>
  </si>
  <si>
    <t>22.02.2005          № 16-Д</t>
  </si>
  <si>
    <t>Отдел пресс-службы мэрии Магадана; информационно-аналитический отдел мэрии города Магадана; средства массовой  информации, а также юридические и  (или) физические лица на основе заключенных договоров</t>
  </si>
  <si>
    <t xml:space="preserve">Цель: Улучшение состояния наружного освещения в связи с физическим и моральным старением осветительного оборудования, беспрепятственная ориентация населения на местности в темное время суток, создание условий для комфортабельного проживания населения города и тд. </t>
  </si>
  <si>
    <t>№ 059  19.10.2010</t>
  </si>
  <si>
    <t>Приказ № 168  от 18.10.2010г</t>
  </si>
  <si>
    <t xml:space="preserve">Цель: Содействие в приобретении жилых помещений многодетными семьями, осуществляющими воспитание 4 и более детей в возрасте до 18 лет (далее по тексту – многодетными семьями), проживающими на территории муниципального образования «Город Магадан» и состоящими на учете в качестве нуждающихся в улучшении жилищных условий.              Задачи:
1. Разработка и внедрение правовых, финансовых, организационных механизмов оказания муниципальной поддержки в приобретении жилого помещения многодетным семьям, проживающим на территории муниципального образования «Город Магадан» и состоящим на учете в качестве нуждающихся в улучшении жилищных условий.
2. Создание условий для улучшения демографической ситуации и снижения уровня социальной напряженности.
</t>
  </si>
  <si>
    <t>У/О, управление по делам ГО и ЧС г. Магадана, образовательные учреждения</t>
  </si>
  <si>
    <t>ДЖКХ, специализированные организации жилищно-коммунального обслуживания</t>
  </si>
  <si>
    <t>Городская целевая Программа "Доступное и комфортное жилье жителям муниципального образования "Город Магадан" на 2007-2010 годы</t>
  </si>
  <si>
    <t>постановление от 16.12.2011 года № 4684</t>
  </si>
  <si>
    <t>Департамент САТЭК, МБУ г. Магадана "Гэлуд", МБУ г. Магадана "КЗХ", МБУ г. Магадана "ЦДСГПТ", УО, юридические и физические лица в соответствии с заключенными договорами</t>
  </si>
  <si>
    <t>Постановление мэрии города Магадана от 11.04.2011г  № 1239 "Об исполении ГЦП "Развитие с/х отрасли МО "ГМ" на 2007-2010 годы"</t>
  </si>
  <si>
    <t>Приказ от 13.03.2014 г № 10-ОД "Об утверждении сводного отчета по исполнению ВЦП "Обеспечение жилыми помещениями многодетных семей, воспитывающих четырех и более детей в возрасте до 18 лет, проживающих на территории муниципального образования "Город Магадан" на 2013 -2015 годы" (досрочное прекращение реализации программы с 01.01.2014 г)</t>
  </si>
  <si>
    <t>Задачи: Совершенствование нормативной правовой базы по вопросам муниципальной службы в соответствии с законодательством    Российской Федерации и Магаданской области. Внедрение эффективных методов стимулирования, мотивации и оценки деятельности муниципальных служащих. Создание условий для профессионального развития и должностного роста муниципальных служащих. Совершенствование механизмов, препятствующих возникновению конфликта интересов, возникновению случаев коррупции в мэрии города Магадана, а также способствующих открытости и прозрачности муниципальной службы для населения муниципального образования «Город Магадан»и др.</t>
  </si>
  <si>
    <t>2015-2016 гг, в т.ч.</t>
  </si>
  <si>
    <t>Постановление мэрии г. Магадана от 14.07.2011 г № 2592 "Об утверждении сводного отчета об исполнении ГЦП "Реформирование и модернизация жилищно-коммунального комплекса города Магадана" на 2003-2010 годы</t>
  </si>
  <si>
    <t>Сохранение культурного наследия народов России как основы единства Российского общества; поддержка и распространение лучших традиций и достижений культуры; обеспечение единого культурно-информационного пространства и повышение доступности культурных благ для населения муниципального образования "Город Магадан"</t>
  </si>
  <si>
    <t>2006-2009</t>
  </si>
  <si>
    <t>4 год (2009г)</t>
  </si>
  <si>
    <t>Цель: Создание безбарьерной среды жизнедеятельности инвалидов и маломобильных групп населения путем:                - Обеспечения условий беспрепятственного доступа инвалидов и маломобильных групп населения к объектам социальной, транспортной и инженерно инфраструктуры;     - создания условий для беспрепятственного получения инвалидами информации, порлноценного образования и досуга, развития их творческого и профессионального потенциала;                                 - улучшения жилищных условий инвалидов</t>
  </si>
  <si>
    <t>4 год (2013)</t>
  </si>
  <si>
    <t>5 год (2014)</t>
  </si>
  <si>
    <t>Решение МГД от 22 июня 2009г № 78-Д</t>
  </si>
  <si>
    <t>Муниципальная программа "Развитие муниципальной службы в мэрии города Магадана" на 2012 - 2014 годы</t>
  </si>
  <si>
    <t>Муниципальная программа "Доступное и комфортное жилье жителям муниципального образования "Город Магадан" на 2011-2014 годы"</t>
  </si>
  <si>
    <t>Муниципальная программа "Исполнение наказов избирателей депутатам Магаданской городской Думы" на 2012-2015 годы"</t>
  </si>
  <si>
    <t xml:space="preserve">В т.ч.     </t>
  </si>
  <si>
    <t xml:space="preserve">В т.ч.      </t>
  </si>
  <si>
    <t>№ 048  27.11.2009</t>
  </si>
  <si>
    <t>19.11.2009 г       № 3252</t>
  </si>
  <si>
    <t>Комитет экономического развития мэрии города Магадана</t>
  </si>
  <si>
    <t xml:space="preserve">Задачи Программы:                       1) обновление парка пассажирских автотранспортных средств и оптимизация его работы;
2) оптимизация городской и пригородной маршрутной сети;
3)внедрение автоматизированной системы диспетчерского сопровождения регулярных пассажирских перевозок автомобильным транспортом;
4) минимизация расходов бюджета муниципального образования «Город Магадан» на организацию подвоза обучающихся к общеобразовательным учреждениям из отдаленных микрорайонов города;
5) совершенствование транспортной инфраструктуры городской маршрутной сети.
</t>
  </si>
  <si>
    <t>№ 110 28.09.2015</t>
  </si>
  <si>
    <t>Муниципальная программа "Совершенствование системы мероприятий пожарной безопасности, защиты населения и территории муниципального образования "Город Магадан" от чрезвычайных ситуаций природного и техногенного характера в 2016-2018 годах</t>
  </si>
  <si>
    <t>постановление мэрии г. Магадана от 24.09.2015 года  № 3511</t>
  </si>
  <si>
    <t>Муниципальное казенное учреждение "Управление по делам гражданской обороны и чрезвычайным ситуациям мэрии города Магадана"</t>
  </si>
  <si>
    <t>Муниципальное казенное учреждение "Управление по делам гражданской обороны и чрезвычайным ситуациям мэрии города Магадана", УК, УСПСМ, КФКСТ, территориальная администрация п. Уптар, территориальная администрация п. Сокол, управление по учету и распределению жилой площади, департамент ЖКХ и коммунальной инфраструктуры (МУП города Магадана "Водоканал")</t>
  </si>
  <si>
    <t>Цель: Предупреждение и защита населения и территории муниципального образования "Город Магадан" от чрезвычайных ситуаций природного и техногенного характера</t>
  </si>
  <si>
    <t>Задачи: Обеспечение и поддержание в готовности сил и средств гражданской обороны, обеспечение пожарной безопасности и безопасности людей на водных объектах</t>
  </si>
  <si>
    <t>20162018 гг, в т.ч.</t>
  </si>
  <si>
    <t>1  год (2016)</t>
  </si>
  <si>
    <t>2  год (2017)</t>
  </si>
  <si>
    <t>3  год (2018)</t>
  </si>
  <si>
    <t>№ 073  12.01.2011</t>
  </si>
  <si>
    <t>Реализация политики энергосбережения в соответствии с требованиями реформы ЖКХ; сокращение бюджетного дотирования при одновременном снижении темпа роста затрат на коммунальные услуги; повышение эффективности использования топливно-энергитических ресурсов в системе ЖКХ хозяйства города и т.д.</t>
  </si>
  <si>
    <t>Городская целевая программа "Взаимодействие мэрии города Магадана с общественными объединениями, некоммерческими организациями и территориальными общественными самоуправлениями" на 2008-2010 годы</t>
  </si>
  <si>
    <t>5 год (2012г)</t>
  </si>
  <si>
    <t>№ 021    15.01.2009</t>
  </si>
  <si>
    <t>Городская целевая программа "Организация летнего отдыха, оздоровления, занятости детей и подростков города Магадана" на 2008-2011 годы</t>
  </si>
  <si>
    <t>Постановление мэрии города Магадана от 03.07.2015 г № 2514 "Об исполнении муниципальной программы "Доступное и комфортное жилье жителям муниципального образования "Город Магадан" на 2011-2014 годы"</t>
  </si>
  <si>
    <t>Ведомственная целевая программа "Модернизация уличного освещения муниципального образования "Город Магадан" в 2011 году"</t>
  </si>
  <si>
    <t>29.02.2008           № 33-Д</t>
  </si>
  <si>
    <t xml:space="preserve">Разработчик: ОАО "Центр муниципальной экономики" </t>
  </si>
  <si>
    <t>2015-2016 гг</t>
  </si>
  <si>
    <t>Управление социальной поддержки семьи и молодежи мэрии города Магадана с 1 января 2011 года по 31 мая 2014 года.
Управление по учету и распределению жилой площади мэрии города Магадана с 1 июня 2014 года по 31 декабря 2015 года.
Муниципальное казенное учреждение "Центр муниципальной поддержки" (МКУ "Центр муниципальной поддержки") с 1 января 2011 года по 31 мая 2014 года.
Муниципальное бюджетное учреждение города Магадана "Горжилсервис" (МБУ "Горжилсервис") с 1 июня 2014 года по 31 декабря 2015 года.</t>
  </si>
  <si>
    <t>Департамент жилищно-коммунального хозяйства и коммунальной инфраструктуры мэрии города Магадана, юридические и (или) физические лиц в соответствии с действующим законодательством</t>
  </si>
  <si>
    <t>Цель:                                                       -формирование благоприятных условий для образования и деятельности товариществ собственников жилья (далее - ТСЖ);                                                  - повышение эффективности управления жилищным фондом.       Задачи:                                                - содействие самоорганизации собственников помещений многоквартирного объединения в ТСЖ;                                                    - повышение привлекательности ТСЖ как наиболее эффективной формы управления многоквартирным домом и т.д.</t>
  </si>
  <si>
    <t>2015-2018 гг, в т.ч.</t>
  </si>
  <si>
    <t>Городская целевая программа "Совершенствование организации школьного питания" на 2009-2010 годы</t>
  </si>
  <si>
    <t>У/О, У/З</t>
  </si>
  <si>
    <t>Управление социальной поддержки семьи и молодежи мэрии города Магадана, МКУ "Центр муниципальной поддержки"</t>
  </si>
  <si>
    <t>Управление внутренних дел по городу Магадану</t>
  </si>
  <si>
    <t>№ 074  26.04.2011</t>
  </si>
  <si>
    <t>№ 072  12.01.2011</t>
  </si>
  <si>
    <t>Ведомственная целевая программа "Капитальный ремонт жилых домов, расположенных на территории исторической застройки муниципального образования "Город Магадан" в 2011-2013 годах"</t>
  </si>
  <si>
    <t>Приказ № 231/1  от 29.12.2010г</t>
  </si>
  <si>
    <t>2012 - 2013</t>
  </si>
  <si>
    <t>Задачи:
1. Формирование новой и совершенствование сущест-вующей муниципальной нормативной правовой базы в сфере обращения с отходами.
2.  Модернизация  инфраструктуры  обращения  с  твердыми бытовыми отходами (далее – ТБО) с внедрением раздельного сбора и сортировки отходов.
3. Максимальное вовлечение нетоксичных отходов про-изводства и потребления в хозяйственный оборот.
4. Ликвидация мест несанкционированного размещения отходов, обустройство и безопасное использование суще-ствующего полигона ТБО.
5. Повышение экологической культуры и степени вовле-ченности населения в вопросы безопасного обращения с ТБО</t>
  </si>
  <si>
    <t>Отдел по делам молодежи УСПСМ,КФКСТ, У/К, У/О, ГУ "Центр занятости населения города Магадана", МУДОД "Центр детских, подростковых и молодежных клубов" и др.</t>
  </si>
  <si>
    <t>2 год (2010)</t>
  </si>
  <si>
    <t>Муниципальная программа "Обеспечение безопасности образовательных учреждений города  Магадана"</t>
  </si>
  <si>
    <t>Муниципальная программа "Организация летнего отдыха, занятости детей и подростков города Магадана" на 2012 - 2015 годы</t>
  </si>
  <si>
    <t>Управление по информационной политике мэрии города Магадана; УСПСМ, УК, УО, ДЖКХ, КУМИ, юридические лица, на основе заключенных договоров или соглашений о сотрудничестве</t>
  </si>
  <si>
    <t>Приказ № 220 от 10.12.2010г</t>
  </si>
  <si>
    <t>Городская целевая программа "Совершенствование транспортного обслуживания населения муниципального образования "Город Магадан" на 2008 - 2011 годы"</t>
  </si>
  <si>
    <t>Создание условий для развития на территории МО "Город Магадан" физической культуры и массового спорта. Задачи: формирование у населения устойчивой мотивации к регулярным занятиям физической культурой и спортом; повышение квалификации работников физической культуры и спорта.</t>
  </si>
  <si>
    <t>Комплексное решение организации летнего отдыха, оздоровления, занятости детей и подростков города Магадана в летнее время на 2008-2011 годы. Задачи: создание финансово-экономических, организационных, правовых механизмов, обеспеч-их стабилизацию и развитие системы оздоровления, отдыха и занятости детей, подростков в летнее время. Создание условий для сохранения и дальнейшего развития учреждений оздоровления и отдыха, обеспечивающих нормальную жизнедеятельность детей и подротков и др.</t>
  </si>
  <si>
    <t>Обеспечение многоквартирных домов г. Магадана коллективными приборами учета потребления электроэнергии. Повышение контроля и обеспечение учета за расходованием энергоресурсов</t>
  </si>
  <si>
    <t>№ 042   06.04.2009</t>
  </si>
  <si>
    <t>Совершенствование качества медицинской помощи, обеспечение высококвалифицированными медицинскими кадрами в соотвествии с потребностями медицинских учреждений, развитие системы целевой подготовки и професс-ной переподготовки специалистов</t>
  </si>
  <si>
    <t>Постановление от 08.06.2011 г        № 2078</t>
  </si>
  <si>
    <t>29.02.2008           № 13-Д</t>
  </si>
  <si>
    <t>№ 030   15.01.2009</t>
  </si>
  <si>
    <t>Постановление мэрии г. Магадана от 08.08.2012 г  № 3182  "Об исполнении  городской целевой программы "Совершенствование транспортного обслуживания населения муниципального образования "Город Магадан" на 2008-2011 годы</t>
  </si>
  <si>
    <t>Городская целевая программа "Дом для молодой семьи" на 2009 год</t>
  </si>
  <si>
    <t>Обеспечение жильем молодых семей путем развития и усовершенствования системы социальных выплат для оказания бюджетной поддержки молодым семьям при решении жилищной проблемы</t>
  </si>
  <si>
    <t>№ 035   15.01.2009</t>
  </si>
  <si>
    <t>31.10.2008           № 123-Д</t>
  </si>
  <si>
    <t>Приказ департамента ЖКХ и коммунальной инфраструктуры от 15.12.2011 года № 237  " О досрочном прекращении ведомственной целевой программы "Капитальный ремонт жилых домов, расположенных на территории исторической застройки муниципального образования "Город Магадан" в 2011-2013 годах"</t>
  </si>
  <si>
    <t>Долгосрочная городская целевая программа "Профилактика правонарушений на территории муниципального образования "Город Магадан" на 2011-2013 годы"</t>
  </si>
  <si>
    <t>11.10.2010 г        № 3049</t>
  </si>
  <si>
    <t>Цели: снижение энергоемкости валового муниципального продукта на 15% к 2014 году по отношению к 2007 году; снижение в сопоставимых условиях объема потребленных бюджетными учреждениями воды, тепловой энергии, электрической энергии, начиная с 1 января 2010 года, в течение пяти лет не менее чем на 15 процентов от объема фактически потребленного ими в 2009 году каждого из указанных ресурсов с ежегодным снижением такого объема не менее чем на 3 % и т.д.</t>
  </si>
  <si>
    <t>№ 017  15.01.2009</t>
  </si>
  <si>
    <t>№ 018  15.01.2009</t>
  </si>
  <si>
    <t>22.12..2006           № 119-Д</t>
  </si>
  <si>
    <t>№ 106 14.11.2014</t>
  </si>
  <si>
    <t>Муниципальная программа "Развитие системы образования в муниципальном образовани "Город Магадан" на 2015- 2020 годы"</t>
  </si>
  <si>
    <t>постановление мэрии г. Магадана от 10.11.2014 года  № 4542</t>
  </si>
  <si>
    <t xml:space="preserve">УО, КФКСТ, УСПСМ, УК, ДСАТЭК, </t>
  </si>
  <si>
    <t>2009-2010</t>
  </si>
  <si>
    <t>2 год (2010г)</t>
  </si>
  <si>
    <t>№ 022   15.01.2009</t>
  </si>
  <si>
    <t>30.11.2007           № 103-Д</t>
  </si>
  <si>
    <t>30.11.2007           № 102-Д</t>
  </si>
  <si>
    <t>Городская целевая программа "Совершенствование системы дошкольного образования в муниципальном образовании "Город Магадан" на 2008-2011 годы</t>
  </si>
  <si>
    <t>У/О, У/З, КФКСТ</t>
  </si>
  <si>
    <t>Цель - обеспечение качества, доступности и эффективности образования на территории города Магадана на основе его фундаментальности и соответствия актуальныи и перспективным потребностям личности, общества и государства.</t>
  </si>
  <si>
    <t>Задачи: обеспечение государственных гарантий прав граждан на общедоступность дошкольного, общего образования; создание условий для развития научно - исследовательской деятельности учащихся, включая новые формы и технологии работы с одаренными детьми; обеспечение образовательных организаций высококвалифицированными кадрами и т.д.</t>
  </si>
  <si>
    <t>УСПСМ, "Центр социальных выплат г. Магадана"</t>
  </si>
  <si>
    <t>Постановление мэрии г. Магадана от 23.06.2011 г № 2264 "Об утверждении сводного отчета об исполнении ГЦП "Обеспечение потребителей города Магадана качественной питьевой водой" на 2006 - 2010 годы"</t>
  </si>
  <si>
    <t>Муниципальная программа "Дом для молодой семьи" на 2011-2015 годы"</t>
  </si>
  <si>
    <t>Муниципальная программа "Совершенствование системы дошкольного образования в муниципальном образовании "Город Магадан"</t>
  </si>
  <si>
    <t>Департамент строительства, архитектуры, технического и экологического контроля мэрии города Магадана</t>
  </si>
  <si>
    <t>Городская целевая  программа "Молодежь Магадана (2009-2011 годы)"</t>
  </si>
  <si>
    <t>2009-2011</t>
  </si>
  <si>
    <t>3 год (2011)</t>
  </si>
  <si>
    <t>№ 036   15.01.2009</t>
  </si>
  <si>
    <t>31.10.2008           № 124-Д</t>
  </si>
  <si>
    <t>Городская целевая  программа "Кадры здравоохранения города Магадана" на 2009-2012 годы</t>
  </si>
  <si>
    <t>У/З и подведомственные ЛПУ</t>
  </si>
  <si>
    <t>2009-2012</t>
  </si>
  <si>
    <t>4 год (2012)</t>
  </si>
  <si>
    <t>Цель: содействие в улучшении жилищных условий работников муниципальных учреждений муниципального образования «Город Магадан».</t>
  </si>
  <si>
    <t>№ 080    12.12.2011</t>
  </si>
  <si>
    <t>№ 081    12.12.2011</t>
  </si>
  <si>
    <t>Постановление мэрии г. Магадана от 20.07.2012 г  № 2986  "Об исполнении  городской целевой программы "Развитие муниципальной службы в муниципальном образовании "Город Магадан" на 2008-2011 годы"</t>
  </si>
  <si>
    <t>В том числе местный бюджет</t>
  </si>
  <si>
    <t>Приказ УСПСМ мэрии города Магадана от 01.07.2013 г № 112- ОД "Об исполнении ведомственной целевой программы "Муниципальная поддержка отдельных категорий жителей города Магадана" на 2012 год</t>
  </si>
  <si>
    <t>5  год (2016)</t>
  </si>
  <si>
    <t>7  год (2018)</t>
  </si>
  <si>
    <t>8 год (2019)</t>
  </si>
  <si>
    <t>Постановление мэрии города Магадана от 09.06.2014 № 2078 "Об исполнении муниципальной программы "Взаимодействие мэрии города Магадана с общественными объединениями, некоммерческими организациями, территориальными общественными самоуправлениями на 2011-2013 годы"</t>
  </si>
  <si>
    <t>Мэрия г. Магадана, в т.ч: аппарат мэрии г. Магадана, Департамент САТЭК, департамент ЖКХ, департамент экономики и финансов, комитет по физической культуре спорту и туризму, КУМИ, УО, УК, УСПСМ, управление по учету и распределению жилой площади, территориальная администрация п. Сокол, территориальная администрация  Уптар</t>
  </si>
  <si>
    <t>Управление внутренних дел по городу Магадану, управление социальной поддержки семьи и молодежи мэрии г. Магадана, управление здравоохранения мэрии г. Магадана, управление культуры мэрии г. Магадана, управление образования мэрии г. Магадана, комитет по физической культуре, спорту и туризму мэрии г. Магадана</t>
  </si>
  <si>
    <t>Отдел пресс-службы мэрии города Магадана; средства массовой информации, а также юридические и (или) физические лица в соответствии с заключенным договором</t>
  </si>
  <si>
    <t>Хозяйствующие субъекты, предприятия и организации всех видов собственности города; МУП г. Магадана "Водоканал", МУП г. Магадана "Магадантеплосеть"- в порядке, предусмотренном действующим законодательством</t>
  </si>
  <si>
    <t>Городская целевая программа "Совершенствование условий жизнедеятельности жителей города Магадана с ограниченными возможностями" на 2009-2013 годы</t>
  </si>
  <si>
    <t>31.10.2008           № 120-Д</t>
  </si>
  <si>
    <t>постановление от 06.12.2011 года № 4528</t>
  </si>
  <si>
    <t>Управление муниципальной службы  и кадров мэрии  города Магадана</t>
  </si>
  <si>
    <t>УСПСМ, У/З, КФКСТ, У/К, комитет по финансам мэрии г. Магадана, У/О, УВД г. Магадана, МУП г. Магадана "КЗХ", ДСАТЭК</t>
  </si>
  <si>
    <t>2007-2011</t>
  </si>
  <si>
    <t>4 год (2011г)</t>
  </si>
  <si>
    <t>Приказ № 327-ОД от 18.11.2010 года об отмене приказа УСПСМ от 22.03.2010 № 45-ОД "Об утверждении ведомственной целевой программы "Дом для молодой семьи" на 2011 год"</t>
  </si>
  <si>
    <t>Постановление мэрии г. Магадана от 18.06.2012 г  № 2436  "Об исполнении  городской целевой программы "Молодежь Магадана (2009-2011 годы)"</t>
  </si>
  <si>
    <t>5 год (2016)</t>
  </si>
  <si>
    <t>постановление от 06.03.2012 года № 803</t>
  </si>
  <si>
    <t>Сбережение, восстановление и совершенствование архитектурной среды, целостности архитектурного облика исторического города, как важнейшего компонента национального культурного достояния России</t>
  </si>
  <si>
    <t>Повышение доступности и своевременности оказания медицинской помощи населению города Магадана. Задачи:повышение качества медицинской помощи; оснащение учреждений здравоохранения современным высококач-ным мед. оборудованием; обеспечение ранней диагностики и повышение эффективности лечения</t>
  </si>
  <si>
    <t>2. Создание условий для дальнейшего развития культуры, сохранение культурного наследия и культурного потенциала.</t>
  </si>
  <si>
    <t>2010-2014</t>
  </si>
  <si>
    <t>Обеспечение безопасности проживания граждан путем переселения из аварийного жилищного фонда в соответствии с действующим законодательством.Задачи: разработка правовых и методологических механизмов переселения граждан из аварийного жилищного фонда; формирование финансовых ресурсов; обеспечение жильем граждан, проживающих в домах, признаных аврийными и подлежащими сносу и др.</t>
  </si>
  <si>
    <t>цель Программы – повышение эффективности функционирования пассажирского транспортного комплекса муниципального образования «Город Магадан» при соблюдении принципов доступности, надежности и безопасности пассажирских перевозок качественные услуги по транспортному обслуживанию населения автомобильным транспортом</t>
  </si>
  <si>
    <t>Постановление мэрии города Магадана от 02.08.2013 № 3348 "Об исполнении городской целевой программы "Повышение безопасности дорожного движения муниципального образования "Город Магадан" на 2008-2012 годы"</t>
  </si>
  <si>
    <t>2011-2016</t>
  </si>
  <si>
    <t>№ 101  26.11.2013</t>
  </si>
  <si>
    <t>2010-2017</t>
  </si>
  <si>
    <t>постановление мэрии г. Магадана от 25.11.2013 года  № 5071</t>
  </si>
  <si>
    <t>ДСАТЭК мэрии г. Магадана, организации всех видов собственности города, в порядке, предусмотренном действующим законодательством</t>
  </si>
  <si>
    <t>Цель-обеспечение населения питьевой водой, соответсвующей требованиям безопасности и безвредности, установленным санитарно-эпидемиологическими правилами.                                  Задачи:1. Модернизация объектов систем водоснабжения, водоотведения и очистки сточных вод. 2. Повышение качества, надежности и энергоэффективности функционирования объектов водоснабжения, водоотведения и очистки сточных вод</t>
  </si>
  <si>
    <t>Постановление мэрии г. Магадана от 22.08.2011 г № 3172 "Об исполнении городской целевой программы "Жилье работникам муниципальных учреждений муниципального образования "Город Магадан" на 2006-2010 годы"</t>
  </si>
  <si>
    <t>Управление образования мэрии города Магадана</t>
  </si>
  <si>
    <t>У/О, У/З, КФКСТ, Комитет по делам молодежи мэрии г. Магадана, УСПСМ</t>
  </si>
  <si>
    <t>2004-2008</t>
  </si>
  <si>
    <t>постановление от 16.12.2011 года № 4685</t>
  </si>
  <si>
    <t>КУМИ, ДЭФ, КФКСТ, ДЖКХ, ДСАТЭК, управление по учету и распределению жилой площади мэрии города Магадана, УО, УСПСМ, УК</t>
  </si>
  <si>
    <t>Цель: Повышение эффективности использования информационно – коммуникационных технологий (ИКТ) для обеспечения информационного взаимодействия органов местного самоуправления с гражданами и организациями муниципального образования «Город Магадан»</t>
  </si>
  <si>
    <t xml:space="preserve">Задачи: </t>
  </si>
  <si>
    <t>1. развитие и эксплуатация вычислительных сетей и каналов передачи данных на основе новейших телекоммуникационных технологий;</t>
  </si>
  <si>
    <t>Реализация государственной политики, приоритетных национальных проектов в сфере образования, здравоохранения, сельского хозяйства, укрепления и формирования здоровья детей.</t>
  </si>
  <si>
    <t>2015-2020 гг, в т.ч.</t>
  </si>
  <si>
    <t>05.05.2010           № 1194</t>
  </si>
  <si>
    <t xml:space="preserve">Приказ департамента САТЭК мэрии г. Магадана от 24.07.2014 г № 5325 "О завершении реализации меропритяий, предусмотренных ВЦП "Благоустройство дворовых территорий муниципального образования "Город Магадан" (2011-2013 годы)" </t>
  </si>
  <si>
    <t xml:space="preserve">ДСАТЭК мэрии г. Магадана, МБУ г. Магадана "Гэлуд", МБУ г.Магадана "Горсвет", МБУ г. Магадана "КЗХ"    </t>
  </si>
  <si>
    <t xml:space="preserve">Формирование рынка доступного жилья и обеспечение комфортных условий проживания для жителей г.Магадана, улучшение жилищных условий граждан, проживающих в ветхом и аварийном жилье, граждан признаных нуждающимися в улучшении жилищных условий в соответствии с законодательством         </t>
  </si>
  <si>
    <t xml:space="preserve">Создание безопасных и благоприятных условий проживания граждан.  Задачи: снос многоквартирных жилых домов, признаных аварийными в установленном порядке до 01 января 2012 года </t>
  </si>
  <si>
    <t xml:space="preserve">Совершенствование муниципальной службы; профессиональное развитие муниципальных служащих; оптимизация затрат на муниципальное управление; формирование и совершенствование системы кадрового обеспечения муниципальной службы, правовых и организационных механизмов ее функционирования и т.д. </t>
  </si>
  <si>
    <t>Городская целевая Программа "Обеспечение экономии энергоресурсов в рамках исполнения мероприятий по развитию жилищно-коммунального хозяйства в муниципальном образовании "Город Магадан" на 2008-2010 годы</t>
  </si>
  <si>
    <t>Городская целевая программа "Информирование населения о деятельности органов местного самоуправления на территории муниципального образования "Город Магадан" на 2008 год</t>
  </si>
  <si>
    <t>Средства массовой информации, определяемые на условиях муницип-го конкурса, КУМИ, МУП "Горрекламинформ", предприятия, занимающиеся издательской деятельностью на условиях котировочной заявки.</t>
  </si>
  <si>
    <t>ДСАТЭК,  МУП г. Магадана "ГЭЛУД", МУП г. Магадана "Горсвет", МУП г. Магадана "КЗХ"; организации, юридические и физические лица в соответствии с заключенным муниципальным контрактом</t>
  </si>
  <si>
    <t>Обеспечение благоприятных и безопасных условий жизнедеятельности населения</t>
  </si>
  <si>
    <t>№ 009        15.01.2009</t>
  </si>
  <si>
    <t>Городская целевая Программа "Совершенствование условий жизнедеятельности жителей города Магадана с ограниченными возможностями" на 2006-2008 годы</t>
  </si>
  <si>
    <t>Постановление мэрии города Магадана от 28.07.2010 г  № 2207</t>
  </si>
  <si>
    <t>№ 057  03.08.2010</t>
  </si>
  <si>
    <t>2009-2013</t>
  </si>
  <si>
    <t>3 год (2011г)</t>
  </si>
  <si>
    <t>4 год (2012г)</t>
  </si>
  <si>
    <t>5 год (2013г)</t>
  </si>
  <si>
    <t>№ 032   15.01.2009</t>
  </si>
  <si>
    <t>№ 033   15.01.2009</t>
  </si>
  <si>
    <t>№ 100  25.11.2013</t>
  </si>
  <si>
    <t>Создание безопасных и благоприятных условий проживания граждан; формирование эффективных механизмов управления жилищным фондом и т.д. Задачи: проведение работ по капитальному ремонту общего имущества многоквартирных домов, с целью приведения их в соответствие со стандартами качества и обеспечения комфортных условий проживания</t>
  </si>
  <si>
    <t>№ 027   15.01.2009</t>
  </si>
  <si>
    <t>29.02.2008           № 12-Д</t>
  </si>
  <si>
    <t>Ведомственная целевая программа "Модернизация уличного освещения муниципального образования "Город Магадан" на  2012 - 2014 годы</t>
  </si>
  <si>
    <t>Постановление мэрии города Магадана от 30.12.2014 г № 5460 "Об исполнении муниципальной программы "Безопасный город" на 2014 - 2018 годы"</t>
  </si>
  <si>
    <t>1. Повышение эффективости партнерских отношений мэрии города Магадана с общественными объединениями, некоммерчес-кими организациями и территориальными обществен-ными самоуправлениями для решения актуальных вопросов городского сообщества. 2. Активизация гражданских инициатив на территории муниципального образования "Город Магадан" Задачи: Стимулирование деятльности, направленной на укрепление дружбы и взаимопонимания между представителями разных национальностей, сохранение народной культуры, возрождение и развитие историко-культурных и духовных традиций. Создание условий для развития общественных объединений, некоммерческих  организаций и территориаль-ных общественных самоуправлений с целью их привлечения к реализации муниципального социального  заказа. и т.д.</t>
  </si>
  <si>
    <t>№ 098    08.10.2013</t>
  </si>
  <si>
    <t>Муниципальная программа "Безопасный город" на 2014-2018 годы"</t>
  </si>
  <si>
    <t>постановление мэрии г. Магадана от 08.10.2013 года  № 4355</t>
  </si>
  <si>
    <t>МКУ "Управление по делам гражданской обороны и чрезвычайным ситуациям мэрии города Магадана"</t>
  </si>
  <si>
    <t>Управление внутренних дел по городу Магадану (по согласованию); юридические лица в соответствии с заключенными муниципальными контрактами (договорами, соглашениями)</t>
  </si>
  <si>
    <t xml:space="preserve">Цель – выполнение плана наказов избирателей депутатам Магаданской городской Думы.Задачи:
1. Внедрение оперативного учета и предварительного анализа наказов избирателей депутатам Магаданской городской Думы.
2. Осуществление контроля над исполнением наказов избирателей.
3. Обеспечение эффективного взаимодействия представительного и исполнительно-распорядительного органа муниципального образования «Город Магадан» по исполнению мероприятий, разработанных в рамках реализации наказов избирателей депутатам Магаданской городской Думы.
</t>
  </si>
  <si>
    <t>1 год (2012)</t>
  </si>
  <si>
    <t>17.11.2006           № 93-Д</t>
  </si>
  <si>
    <t>постановление от 23.01.2012 года № 145</t>
  </si>
  <si>
    <t xml:space="preserve">Ведомственная целевая программа «Капитальный ремонт внутридомовых инженерных систем многоквартирных домов, ранее имевших статус общежитий в муниципальном образовании «Город Магадан» на 2014 год»  </t>
  </si>
  <si>
    <t>ДЖКХиКИ</t>
  </si>
  <si>
    <t>Иные источники</t>
  </si>
  <si>
    <t>ДЖКХиКИ, лица, осуществляющие управление многоквартирными домами ранее имевших статус общежитий</t>
  </si>
  <si>
    <t>Цель Программы: создание безопасных, благоприятных и комфортных условий проживания граждан в многоквартирных домах, ранее имевших статус общежитий.      Задачи: выполнение работ по капитальному ремонту внутридомовых инженерных систем многоквартирных домов, ранее имевших статус общежитий</t>
  </si>
  <si>
    <t>Цель: формирование кадрового состава муниципальной службы, обеспечивающего эффективное функционирование мэрии города Магадана</t>
  </si>
  <si>
    <t xml:space="preserve">Департамент культуры и социального развития мэрии города Магадана, УСПСМ, У/О, У/З, У/К, ДСАТЭК, ДЖКХ, МУП г. Магадана "КЗХ", отдел по связям с общественностью и малочисленными народами Севера, КФКСТ </t>
  </si>
  <si>
    <t>Совершенствование условий среды жизнедеятельности для граждан с ограниченными возможностями для обеспечения реализации их конституционных прав и свобод.                                           Задачи: обеспечение условий беспрепятственного доступа инвалидов к информации и объектам социальной инфраструктуры; создание условий для получения инвалидами полноценного образования и развития их творческого  и профессин-го потенциала и др.</t>
  </si>
  <si>
    <t>Управление по делам гражданской обороны и чрезвычайным ситуациям мэрии города Магадана</t>
  </si>
  <si>
    <t>У/З, У/К, КФКСТ, УСПСМ, ДЖКХ</t>
  </si>
  <si>
    <t>Совершенствование системы пожарной безопасности, реализация требований норм и правил пожарной безопасности по предотвращению пожаров, спасению людей и имущества от пожаров.</t>
  </si>
  <si>
    <t>2008-2010</t>
  </si>
  <si>
    <t>2 год (2009г)</t>
  </si>
  <si>
    <t>3 год (2010г)</t>
  </si>
  <si>
    <t>№ 020    15.01.2009</t>
  </si>
  <si>
    <t>19.10.2007           № 72-Д</t>
  </si>
  <si>
    <t>Цель: Совершенствование внешнего облика жилых домов расположенных на территории исторической застройки муниципального образования "Город Магадан". Повышение эстетической привлекательности муниципального образования "Город Магадан".                           Задачи:Сохранение, восстановление и реконструкция прежнего, утраченного исторического облика фасадов зданий; капитальный ремонткровли жилых зданий расположенных на территории исторической застройки муниципального образования "Город Магадан" и т.д.</t>
  </si>
  <si>
    <t>№ 102  27.11.2013</t>
  </si>
  <si>
    <t xml:space="preserve">Цель программы-Обеспечение и повышение комфортности условий проживания граждан, поддержание и улучшение санитарного и эстетического состояния дворов.                            Задачи программы:- разработка мероприятий по приведению в удов-летворительное техническое состояние, соответствующее современным требованиям и стандартам дворовых покры-тий;
-организация стоянок и парковочных карманов для временного хранения автотранспортных средств с решением пешеходной доступности от жилых домов. и др.
</t>
  </si>
  <si>
    <t>№ 061  28.10.2010</t>
  </si>
  <si>
    <t>6 год (2015)</t>
  </si>
  <si>
    <t>7 год (2016)</t>
  </si>
  <si>
    <t>8 год (2017)</t>
  </si>
  <si>
    <t>№ 091    23.05.2012</t>
  </si>
  <si>
    <t>№ 006          15.01.2009</t>
  </si>
  <si>
    <t>Городская целевая программа "Развитие культуры в муниципальном образовании "Город Магадан" на 2006-2009 годы</t>
  </si>
  <si>
    <t>№ 065  25.11.2010</t>
  </si>
  <si>
    <t>24.11.2010 г        № 3606</t>
  </si>
  <si>
    <t>МУЗ "Магаданский родильный дом"</t>
  </si>
  <si>
    <t xml:space="preserve">Ведомственная целевая программа "Муниципальная поддержка отдельных категорий жителей города Магадана" на 2010 год </t>
  </si>
  <si>
    <t>У/О, У/З, Комитет по работе с хоз-ми субъектами и развитию производственно-потребительской инфраструктуры мэрии города Магадана</t>
  </si>
  <si>
    <t>Сохранение и укрепление кадрового потенциала муниципального здравоохранения города; повышение доступности для населения видов медицинской помощи, входящих в компетенцию муниципального образования "Город Магадан"</t>
  </si>
  <si>
    <t>2005-2008</t>
  </si>
  <si>
    <t>№ 004          15.01.2009</t>
  </si>
  <si>
    <t>19.04.2005           № 48-Д</t>
  </si>
  <si>
    <t>№ 099    11.11.2013</t>
  </si>
  <si>
    <t>Муниципальная программа "Формирование доступной среды в муниципальном образовании "Город Магадан" на 2014-2018 годы"</t>
  </si>
  <si>
    <t>постановление мэрии г. Магадана от 08.11.2013 года  № 4844</t>
  </si>
  <si>
    <t>Оздоровление детей путем включения в рацион учащихся молока и молочных продуктов, обеспечение детей полноценным питанием</t>
  </si>
  <si>
    <t>Постановление мэрии г. Магадана от 18.04.2012 г № 1591 "Об исполнении ДГЦП ""Реконструкция родильного дома в городе Магадане под гинекологическое отделение на 50 коек со строительством акушерского корпуса на 100 коек" на 2011-2013 годы"</t>
  </si>
  <si>
    <t>Ведомственная целевая программа "Замена пассажирских лифтов жилищного фонда муниципального образования "Город Магадан" в 2011-2013 годах"</t>
  </si>
  <si>
    <t>Поэтапный переход на отпуск ресурсов (тепловой энергии, горячей и холодной воды) потребителям в соответствии с показаниями коллективных (общедомовых) приборов  учета потребления таких ресурсов, создание современной системы учета потребления ресурсов (тепловой энергии, горячей и холодной воды) населением</t>
  </si>
  <si>
    <t>№ 051  16.01.2010</t>
  </si>
  <si>
    <t>Ведомственная целевая программа "Модернизация уличного освещения муниципального образования "Город Магадан" в 2010 году"</t>
  </si>
  <si>
    <t>Муниципальная программа "Энергосбережение и повышение энергетической эффективности в муниципальном образовании "Город Магадан" на 2010-2017 годы"</t>
  </si>
  <si>
    <t xml:space="preserve">Постановление мэрии г. Магадана от 30.09.2013 г № 4251 "Об исполнении муниципальной программы "Капитальный ремонт многоквартирных жилых домов муниципального образования "Город Магадан" на 2008-2012 годы </t>
  </si>
  <si>
    <t>Приказ № 193 от 10.11.2010 г о досрочном прекращении</t>
  </si>
  <si>
    <t>Приказ № 192 от 10.11.2010 г о досрочном прекращении</t>
  </si>
  <si>
    <t>№ 016  15.01.2009</t>
  </si>
  <si>
    <t>№ 007         15.01.2009</t>
  </si>
  <si>
    <t>29.12.2005           № 140-Д</t>
  </si>
  <si>
    <t>УСПСМ, структурные подразделения и подведомственые учреждения; У/О, У/З, У/К, ДСАТЭК, ДЖКХ, МУП г. Магадана "КЗХ", КУМИ, КСИФТ, Комитет по работе с хоз-ми субъектами и развитию производственно-потребительской инфраструктуры мэрии города Магадана</t>
  </si>
  <si>
    <t>№ 010        15.01.2009</t>
  </si>
  <si>
    <t>26.07.2006           № 76-Д</t>
  </si>
  <si>
    <t>Городская целевая Программа "Жилье работникам муниципальных учреждений муниципального образования "Город Магадан" на 2006-2010 годы</t>
  </si>
  <si>
    <t>ДЖКХ, комитет по финансам мэрии г. Магадана</t>
  </si>
  <si>
    <t>№ 011      15.01.2009</t>
  </si>
  <si>
    <t>17.11.2006           № 91-Д</t>
  </si>
  <si>
    <t>Ведомственная целевая программа "Жилье работникам муниципальных учреждений муниципального образования "Город Магадан" на 2013 - 2015 годы</t>
  </si>
  <si>
    <t xml:space="preserve">Приказ от 18.05.2012 г    № 54-ОД </t>
  </si>
  <si>
    <t>постановление от 19.12.2011 года № 4732</t>
  </si>
  <si>
    <t>Повышение эффективности решения вопросов местного значения через развитие взаимодействия и социального партнерства мэрии г. Магадана и общественных объединений, некомм-их организаций и территориальных общественных самоуправлений и т.д.</t>
  </si>
  <si>
    <t>29.02.2008           № 17-Д</t>
  </si>
  <si>
    <t>Ведомственная целевая программа "Поэтапный переход на отпуск ресурсрв (тепловой энергии, горячей и холодной воды) потребителям в соответствии с показаниями коллективных (общедомовых) приборов учета потребления таких ресурсов на территории муниципального образования "Город Магадан" на 2010-2012 годы"</t>
  </si>
  <si>
    <t>Улучшение дорожных условий на территории МО "Город Магадан" посредством совершенствования и развития сети автодорог общего пользования, обеспечивающих движение транзитных транспортных потоков. Задачи: строительтство, реконструкция, капитальный ремонт автодорог общего пользования и искусственных сооружений на них.</t>
  </si>
  <si>
    <t>№ 044   29.04.2009</t>
  </si>
  <si>
    <t>Городская целевая  Программа "Молодежь Магадана (2006-2008 годы)"</t>
  </si>
  <si>
    <t>29.12.2005           № 137-Д</t>
  </si>
  <si>
    <t>Постановление мэрии г. Магадана от 17.06.2011 г № 2232 "Об утверждении сводного отчета об исполнении городской целевой программы "Доступное и комфортное жилье жителям муниципального образования "Город Магадан" на 2007 - 2010 годы"</t>
  </si>
  <si>
    <t xml:space="preserve">Ведомственная целевая программа "Дом для молодой семьи" на 2010 год </t>
  </si>
  <si>
    <t>Городская целевая Программа "Обеспечение первичных мер пожарной безопасности в границах муниципального образования "Город Магадан" на 2008-2010 годы</t>
  </si>
  <si>
    <t>Повышение эффективности решения вопросов местного значения через развитие взаимодействия и социального партнерства мэрии города Магадана и общественных объединений, некоммерческих организаций и территориальных общественных самоуправлений</t>
  </si>
  <si>
    <t>приказ УСПСМ от 12.12.2013 года № 343-ОД</t>
  </si>
  <si>
    <t>Цель: Обеспечение безаварийного и безопас-ного функционирования лифтового оборудования в жилищном фонде на территории муниципального образования "Город Магадан"</t>
  </si>
  <si>
    <t>Приказ департамента САТЭК мэрии г. Магадана от 17.04.2012 г № 88 "Об утверждении сводного отчета о реализации ведомственной целевой программы "Модернизация уличного освещения муниципального образования "Город Магадан" в 2011 году</t>
  </si>
  <si>
    <t>Управление социальной поддержки семьи и молодежи мэрии города Магадана</t>
  </si>
  <si>
    <t>УСПСМ,КФКСТ, У/К, У/О, ГУ "Центр занятости населения города Магадана"</t>
  </si>
  <si>
    <t>№ 082     12.12.2011</t>
  </si>
  <si>
    <t>№ 084    21.12.2011</t>
  </si>
  <si>
    <t>№ 085    28.12.2011</t>
  </si>
  <si>
    <t>Долгосрочная городская целевая программа "Повышение устойчивости жилых домов, основных объектов и систем жизнеобеспечения в  муниципальном образовании "Город Магадан" на 2011-2013 годы"</t>
  </si>
  <si>
    <t xml:space="preserve">Департамент строительства, архитектуры, технического и экологического контроля мэрии города Магадана, специализированные организации в соответствии с заключенными муниципальными контрактами </t>
  </si>
  <si>
    <t>В т.ч.:                             1 год  (2005г)</t>
  </si>
  <si>
    <t>№ 046    15.06.2009</t>
  </si>
  <si>
    <t>14.05.2009           № 1284</t>
  </si>
  <si>
    <t>Муниципальные учреждения культуры</t>
  </si>
  <si>
    <t>1. Обеспечение прав граждан  на участие в культурной жизни города и равноправный доступ к культурным ценностям.</t>
  </si>
  <si>
    <t>1 год (2010)</t>
  </si>
  <si>
    <t>№ 043   29.04.2009</t>
  </si>
  <si>
    <t>№ 105 27.10.2014</t>
  </si>
  <si>
    <t>Муниципальная программа "Развитие муниципальной службы в мэрии города Магадана" на 2015- 2016 годы</t>
  </si>
  <si>
    <t>постановление мэрии г. Магадана от 22.10.2014 года  № 4220</t>
  </si>
  <si>
    <t xml:space="preserve">Аппарат мэрии города Магадана, департамент САТЭК, департамент ЖКХ, комитет по финансам мэрии города Магадана, КФКСТ,правовое управление мэрии города Магадана, управление по информационной политике мэрии города Магадана, КУМИ, УО, УК,  УСПСМ, управление по учету и распределению жилой площади мэрии города Магадана, Управление АТК, Территориальная администрация поселка Сокол, Территориальная администрация поселка Уптар
</t>
  </si>
  <si>
    <t>Цель: Повышение эффективности деятельности мэрии города Магадана, ее отраслевых (функциональных) и территориальных органов по решению вопросов местного значения</t>
  </si>
  <si>
    <t>Ведомственная целевая программа "Обеспечение многоквартирных домов муниципального образования "Город Магадан" коллективными (общедомовыми) приборами учета электрической энергии в 2010 году"</t>
  </si>
  <si>
    <t>Приказ № 73/1  от 22.12.2009г</t>
  </si>
  <si>
    <t>Решение МГД от 15 марта 2010 г № 13-Д</t>
  </si>
  <si>
    <t>№ 052  19.04.2010</t>
  </si>
  <si>
    <t>Ведомственная целевая программа "Дом для молодой семьи" на 2011 год</t>
  </si>
  <si>
    <t xml:space="preserve">Ведомственная целевая программа "Школьное молоко" на 2010-2012 годы </t>
  </si>
  <si>
    <t>Департамент жилищно-коммунального хозяйства и коммунальной инфраструктуры мэрии города Магадана</t>
  </si>
  <si>
    <t>Муниципальная целевая программа "Переселение граждан из ветхого и аварийного жилищного фонда города Магадана" на 2005-2010 годы</t>
  </si>
  <si>
    <t>№ 058  13.10.2010</t>
  </si>
  <si>
    <t>Департамент строительства, архитектуры, технического и экологического контроля</t>
  </si>
  <si>
    <t>Постановление мэрии города Магадана от 13.05.2015 № 1777 "Об исполнении муниципальной программы "Развитие культуры в муниципальном образовании "Город Магадан"</t>
  </si>
  <si>
    <t>31.10.2008           № 122-Д</t>
  </si>
  <si>
    <t>№ 023   15.01.2009</t>
  </si>
  <si>
    <t>Приказ УСПС от 16 марта 2015 года № 23-ОД "Об исполнении ведомственной целевой программы "Муниципальная поддержка отдельных категорий жителей города Магадана" на 2013 - 2015 годы</t>
  </si>
  <si>
    <t>Городская целевая программа "Развитие системы образования  муниципального образования "Город Магадан" в рамках приоритетного национального проекта "Образование" на 2009-2010 годы</t>
  </si>
  <si>
    <t>10.12.2008           № 131-Д</t>
  </si>
  <si>
    <t>У/О</t>
  </si>
  <si>
    <t>постановление от 22.12.2011 года № 4794</t>
  </si>
  <si>
    <t>№ 063  22.11.2010</t>
  </si>
  <si>
    <t>18.11.2010 г        № 3520</t>
  </si>
  <si>
    <t>Муниципальная программа "Совершенствование межведомственного взаимодействия при оказании государственных и муниципальных услуг органами местного самоуправления на территории муниципального образования "Город Магадан"</t>
  </si>
  <si>
    <t>Муниципальная программа "Повышение безопасности дорожного движения муниципального образования "Город Магадан" на 2013 - 2015 годы</t>
  </si>
  <si>
    <t>Долгосрочная городская целевая программа "Реконструкция родильного дома в городе Магадане под гинекологическое отделение на 50 коек со строительством акушерского корпуса на 100 коек" на 2011-2013 годы"</t>
  </si>
  <si>
    <t>Постановление мэрии города Магадана от 25.06.2015 г № 2373 "Об исполнении муниципальной программы "Совершенствование системы дошкольного образования в муниципальном образовании "Город Магадан"</t>
  </si>
  <si>
    <t>Постановление мэрии города Магадана от 25.05.2015 г № 1977 "Об исполнении муниципальной программы Организация летнего отдыха, занятости детей и подростков города Магадана" на 2012 - 2015 годы</t>
  </si>
  <si>
    <t>2 внедрение и сопровождение электронного архива документов, включая приобретение серверного оборудования и программного обеспечения и т.д.</t>
  </si>
  <si>
    <t>Основной целью Программы и Подпрограмм является формирование рынка доступного жилья и обеспечение комфортных условий проживания для жителей города Магадана, улучшение жилищных условий в соответствии с законодательством, а также обеспечение жилыми помещениями граждан, в рамках реализации Соглашения о предоставлении субсидий из областного бюджета бюджету муниципального образования "Город Магадан" на реализацию обласной целевой программы "Обеспечение жилыми помещениями отдельных категорий граждан" на 2009-2012 годы"</t>
  </si>
  <si>
    <t>№ 064  22.11.2010</t>
  </si>
  <si>
    <t>Ведомственная целевая программа "Благоустройство дворовых территорий муниципального образования "Город Магадан" (2011-2013 годы)"</t>
  </si>
  <si>
    <t>Приказ № 319  от 17.11.2010г</t>
  </si>
  <si>
    <t>Решение МГД от 17.06.2011 № 30-Д</t>
  </si>
  <si>
    <t>Отдел пресс-службы мэрии Магадана; информационно-аналитический отдел мэрии города Магадана; средства массовой  информации, а также юридические и  (или) физические лица, в соответствии с заключенным договором</t>
  </si>
  <si>
    <t>№ 049  15.01.2010</t>
  </si>
  <si>
    <t>25.12.2009           № 152-Д</t>
  </si>
  <si>
    <t>№ 092    07.08.2012</t>
  </si>
  <si>
    <t>Ведомственная целевая программа "Муниципальная поддержка отдельных категорий жителей города Магадана" на 2013 - 2015 годы</t>
  </si>
  <si>
    <t xml:space="preserve">Приказ от 07.08.2012 г    № 174 - ОД </t>
  </si>
  <si>
    <t>Цели: Создание необходимых условий для обеспечения защиты населения и территорий города Магадана от чрезвычайных ситуаций природного и техногенного характера, обеспечение первичных мер пожарной безопасности и безопасности граждан на водных объектах.   Задачи:  оснащение спасательной службы г. Магадана современной высокотехнологичной спасательной техникой и снаряжением; оснащение мун-ых учреждениий г. Магадана современным противопожарным оборудованием и др.</t>
  </si>
  <si>
    <t>26.10.2010 г        № 3257</t>
  </si>
  <si>
    <t>28.10.2010 г        № 3291</t>
  </si>
  <si>
    <t>Постановление мэрии г. Магадана от 20.07.2011 г № 2677 "Об исполнении ГЦП "Профилактика правонарушений на территории муниципального образования "Город Магадан" на 2006-2010 годы</t>
  </si>
  <si>
    <t>№ 076  05.07.2011</t>
  </si>
  <si>
    <t>№ 069  14.12.2010</t>
  </si>
  <si>
    <t>Муниципальная целевая Программа "Реформирование и модернизация жилищно-коммунального комплекса города Магадана" на 2003-2010 годы</t>
  </si>
  <si>
    <t>1 год (2008)</t>
  </si>
  <si>
    <t>4 год (2014)</t>
  </si>
  <si>
    <t xml:space="preserve">Сохранение и укрепление здоровья женщин и детей; охрана репродуктивного здоровья населения, создание условий для рождения здоровых детей, повышение качества оказания медицинской помощи роженицам и новорожденным в связи с внедрением новых методов лечения и укомплектования учреждения новым медицинским оборудованием и т.д. </t>
  </si>
  <si>
    <t>ДСАТЭК мэрии г. Магадана, ДЖКХ мэрии г. Магадана, комитет по управлению муниципальным имуществом города Магадана, строительные предприятия и организации, определяемые на конкурсной основе</t>
  </si>
  <si>
    <t>ДЖКХ, КУМИ</t>
  </si>
  <si>
    <t>№ 066  30.11.2010</t>
  </si>
  <si>
    <t>26.11.2010 г        № 3654</t>
  </si>
  <si>
    <t>организации всех видов собственности города, в порядке, предусмотренном действующим законодательством</t>
  </si>
  <si>
    <t>Лица, осуществляющие управление многоквартирными домами, в порядке, предусмотренном действующим законодательством</t>
  </si>
  <si>
    <t>Приказ от 20.11.2013 № 223</t>
  </si>
  <si>
    <t>Приказ управления по учету и распределению жилой площади мэрии города Магадана от 25.04.2013 г № 69-ОД " Об утверждении сводного отчета по исполнению ведомственной целевой программы "Обеспечение жилыми помещениями многодетных семей, воспитывающих четырех и более детей в возрасте до 18 лет, проживающих на территории муниципального образования "Город Магадан" на 2012 год</t>
  </si>
  <si>
    <t>19.10.2007           № 73-Д</t>
  </si>
  <si>
    <t>Управление здравоохранения мэрии г. Магадана, управление культуры мэрии г. Магадана, управление социальной поддержки семьи и молодежи мэрии г. Магадана, комитет по физической культуре, спорту и туризму мэрии города Магадана, департамент САТЭК мэрии города Магадана</t>
  </si>
  <si>
    <t>Постановление мэрии г. Магадана от 29.06.2012 г № 2631 "Об исполнении долгосрочной городской целевой программы "Модернизация здравоохранения муниципального образования "Город Магадан" на 2011-2012 годы</t>
  </si>
  <si>
    <t xml:space="preserve">Постановление мэрии города Магадана от 06.11.2014 № 4434 "Об исполнении долгосрочной городской целевой программы "Повышение устойчивости жилых домов, основных объектов и систем жизнеобеспечения в муниципальном образовании "Город Магадан" на 2011 - 2013 годы" </t>
  </si>
  <si>
    <t>3 год (2007г)</t>
  </si>
  <si>
    <t>4 год (2008г)</t>
  </si>
  <si>
    <t>5 год (2009г)</t>
  </si>
  <si>
    <t>6 год (2010г)</t>
  </si>
  <si>
    <t>№ 003           15.01.2009</t>
  </si>
  <si>
    <t>Цель: Создание условий для максимального вовлечения населения города Магадана в систематические занятия физической культурой и спортом, дальнейшего развития спорта высших достижений.</t>
  </si>
  <si>
    <t>в т.ч.</t>
  </si>
  <si>
    <t>Ведомственная целевая программа "Обеспечение жилыми помещениями многодетных семей, воспитывающих четырех и более детей в возрасте до 18 лет, проживающих на территории муниципального образования "Город Магадан" на 2012 год</t>
  </si>
  <si>
    <t>Приказ управления по учету и распределению жилой площади мэрии города Магадана от 25.04.2013 г № 70-ОД " Об утверждении сводного отчета по исполнению ведомственной целевой программы "Жилье работникам муниципальных учреждений муниципального образования "Город Магадан" на 2012 год</t>
  </si>
  <si>
    <t>Ведомственная целевая программа "Жилье работникам муниципальных учреждений муниципального образования "Город Магадан" на 2012 год</t>
  </si>
  <si>
    <t>Задачи: 1. Разработка и внедрение правовых, финансовых, организационных механизмов оказания муниципальной поддержки работникам бюджетной сферы в приобретении жилого помещения.
2. Создание условий для привлечения гражданами собственных средств, дополнительных финансовых средств банков и других организаций для приобретения жилых помещений</t>
  </si>
  <si>
    <t>Постановление мэрии города Магадана от 27.05.2011г  № 1905 "Об исполении ГЦП ""Обеспечение первичных мер пожарной безопасности в границах муниципального образования "Город Магадан" на 2008-2010 годы</t>
  </si>
  <si>
    <t>Управление муниципальной службы и кадров мэрии города Магадана</t>
  </si>
  <si>
    <t>Мэрия г. Магадана, отраслевые (функциональные) и территориальные органы мэрии г. Магадана4 МГД; котрольная палата МО "ГМ", избтрательная комиссия МО "ГМ"</t>
  </si>
  <si>
    <t>№ 031   15.01.2009</t>
  </si>
  <si>
    <t>25.04.2008           № 52-Д</t>
  </si>
  <si>
    <t>Городская целевая программа "Развитие муниципальной службы в муниципальном образовании "Город Магадан" на 2008-2011 годы</t>
  </si>
  <si>
    <t>Приказ от 27.10.2010 г        № 292</t>
  </si>
  <si>
    <t>Создание системы поддержки работников муниципальных учреждений МО "Город Магадан", нуждающихся в улучшении жилищных условий, при решении ими жилищной проблемы; формирование доступного рынка жилья в г. Магадане, его активизация; повышение социальной защищенности работников бюджетной сферы; сохранение квалифицированных кадров.</t>
  </si>
  <si>
    <t>Городская целевая межведомственная Программа "Формирование физической культуры и здорового образа жизни обучающихся и воспитанников" на 2004-2008 годы</t>
  </si>
  <si>
    <t>№ 089    21.03.2012</t>
  </si>
  <si>
    <t>постановление от 15.03.2012 года № 922</t>
  </si>
  <si>
    <t>КФКСиТ, УСПСМ, УК, МАУ СОК "Снежный", МКОУ ДОД "Детский экологический центр", МКОУ "МВСТК "Подвиг", МБУК "Централизованная библиотечная система", комиссия по делам несовершеннолетних и защите их прав МО "ГМ"</t>
  </si>
  <si>
    <t>2013 - 2015</t>
  </si>
  <si>
    <t>Решение МГД от      21 сентября 2009 г                                    №104 -Д</t>
  </si>
  <si>
    <t>Муниципальная программа "Развитие физической культуры и спорта в городе Магадане на 2011-2016 годы"</t>
  </si>
  <si>
    <t>№ 103  09.09.2014</t>
  </si>
  <si>
    <t>постановление мэрии г. Магадана от 28.08.2014 года  № 3284</t>
  </si>
  <si>
    <t>"Развитие информационного общества на территории муниципального образования "Город Магадан" на 2015 - 2020 годы"</t>
  </si>
  <si>
    <t>Управление информатизации мэрии города Магадана</t>
  </si>
  <si>
    <t>Управление информатизации мэрии города Магадана, КУМИ, комитет по финансам мэрии города Магадана, КФКСТ, ДЖКХ, ДСАТЭК, аппарат, УИП,УЖ, УО, УСПСМ, УК, УАТК</t>
  </si>
  <si>
    <t>Цель- Повышение эффективности и информационной открытости муниципального управления за счет применения информационно - коммуникационных технологий.</t>
  </si>
  <si>
    <t>Муниципальная программа "Информирование населения о деятельности органов местного самоуправления на территории муниципального образования "Город Магадан" в 2012 - 2019 годах"</t>
  </si>
  <si>
    <t>2012 - 2019</t>
  </si>
  <si>
    <t>УО, МОУ, МБУ "КЗХ", МБУ "ГЭЛУД", ДСАТЭК, МКУ "Управление по делам ГО ЧС мэрии г. Магадана", юридические и физические лица в соответствии с заключенными контрактами</t>
  </si>
  <si>
    <t>Департамент САТЭК, МБУ  "КЗХ", Управление АТК, юридические лица в соответствии с заключенными муниципальными котрактами (договорами, соглашениями; организации, осуществляющие управление многоквартирными домами в г. Магадане, в порядке предусмотренном действующим законодательством; перевозчики ТБО</t>
  </si>
  <si>
    <t>Создание оптимальной системы школьного питания, способной обеспечить обучающихся МОУ г. Магадана рациональным и качественным питанием в соответствии с действующими нормативными документами с учетом физиологических особенностей детей, климатических факторов региона</t>
  </si>
  <si>
    <t xml:space="preserve">В т.ч.  </t>
  </si>
  <si>
    <t xml:space="preserve">В т.ч.   </t>
  </si>
  <si>
    <t>№ 060  27.10.2010</t>
  </si>
  <si>
    <t>Муниципальная программа "Развитие сельскохозяйственной отрасли муниципального образования "Город Магадан" на 2011-2015 годы"</t>
  </si>
  <si>
    <t>Городская целевая программа "Профилактика правонарушений на территории муниципального образования "Город Магадан" на 2006-2010 годы</t>
  </si>
  <si>
    <t>29.02.2008           № 2-Д</t>
  </si>
  <si>
    <t>Создание комплекса мер муниципальной поддержки и социальных услуг для повышения уровня жизни отдельных категорий граждан в дополнение к гарантированным федеральным и региональным законодательством мерам социальной поддержки.</t>
  </si>
  <si>
    <t>Адресная программа "Переселение граждан из аварийного жилищного фонда муниципального образования "Город Магадан" на 2008-2012 годы</t>
  </si>
  <si>
    <t>Программа "Комплексное развитие систем коммунальной инфраструктуры муниципального образования "Город Магадан" на 2007-2012 годы</t>
  </si>
  <si>
    <t>В т.ч.:                                   1 год (2004г)</t>
  </si>
  <si>
    <t>В т.ч.:                               1 год  (2005г)</t>
  </si>
  <si>
    <t>№ 013    15.01.2009</t>
  </si>
  <si>
    <t>Цель - обеспечение системного развития образования, распространение успешных образцов иновационной практики и  нового качества образования, повышение степени удовлетворенности граждан и общества системой образования города.</t>
  </si>
  <si>
    <t>№ 068  13.12.2010</t>
  </si>
  <si>
    <t xml:space="preserve">Ведомственная целевая программа "Поддержка семьи, материнства и детства" на 2010-2012 годы </t>
  </si>
  <si>
    <t xml:space="preserve">Цель: создание условий для приобретения жилья работниками муниципальных учреждений муниципального образования "Город Магадан" на основе создания эффективно работающей системы жилищного субсидирования, основанной на рыночных принципах приобретения жилья на территории города Магадана с привлечением бюджетных средств, собственных средств граждан, кредитов банка или ипотечных кредитов </t>
  </si>
  <si>
    <t xml:space="preserve">Задачи Программы:
- развитие жилищного строительства, обеспечивающее дальнейшее повышение доступности жилья для жителей муниципального образования «Город Магадан»;
- обеспечение переселения граждан из ветхого и аварийного жилищного фонда;
- создание эффективных и устойчивых механизмов обеспечения земельных участков коммунальной инфраструктурой в целях жилищного строительства;
- повышение качества и надежности предоставления жилищно-коммунальных услуг населению
</t>
  </si>
  <si>
    <t>Постановление мэрии г. Магадана от 01.04.2013г  №1226 "Об утверждении сводного отчета об исполнении городской целевой программы ""Совершенствование системы дошкольного образования в муниципальном образовании "Город Магадан" на 2008-2011 годы</t>
  </si>
  <si>
    <t xml:space="preserve">Департамент строительства, архитектуры, технического и экологического контроля мэрии города Магадана </t>
  </si>
  <si>
    <t>ДСАТЭК,  МУП г. Магадана "Магадантеплосеть", МУП г. Магадана "Водоканал"</t>
  </si>
  <si>
    <t>МУЗ "Магаданский родильный дом", юридические и физические лица в соответствии с заключенными договорами</t>
  </si>
  <si>
    <t>29.12.2005           № 138-Д</t>
  </si>
  <si>
    <t>Управление культуры мэрии города Магадана</t>
  </si>
  <si>
    <t xml:space="preserve">Учреждения, подведомственные Управлению культуры мэрии города Магадана </t>
  </si>
  <si>
    <t>Постановление от 01.07.2011 г        № 2380</t>
  </si>
  <si>
    <t>Ведомственная целевая программа "Капитальный ремонт общего имущества многоквартирных домов, ранее имевших статус общежитий в муниципальном образовании "Город Магадан" на 2011-2013 годы"</t>
  </si>
  <si>
    <t>Приказ № 234/1  от 29.12.2010г</t>
  </si>
  <si>
    <t>Департамент жилищно-коммунального хозяйства и обслуживания социальной сферы управляющая организация ООО "Социальное жилье"</t>
  </si>
  <si>
    <t>Муниципальная программа "Взаимодействие мэрии города Магадана с общественными объединениями, некоммерческими организациями, территориальными общественными самоуправлениями на 2011-2013 годы"</t>
  </si>
  <si>
    <t>Муниципальная программа "Совершенствование транспортного обслуживания населения муниципального образования "Город Магадан" на 2012 - 2014 годы</t>
  </si>
  <si>
    <t>Муниципальная программа "Адресная программа по переселению граждан из аварийного жилищного фонда муниципального образования "Город Магадан" на 2010-2014 годы</t>
  </si>
  <si>
    <t>2011-2015</t>
  </si>
  <si>
    <t xml:space="preserve">Цель: Содействие в приобретении жилых помещений многодетными семьями, проживающими на территории муниципального образования «Город Магадан» и состоящими на учете в качестве нуждающихся в улучшении жилищных условий.
Задачи:
1. Разработка и внедрение правовых, финансовых, организационных механизмов оказания муниципальной поддержки в приобретении жилого помещения многодетным семьям, проживающим на территории муниципального образования «Город Магадан» и состоящим на учете в качестве нуждающихся в улучшении жилищных условий.
2. Создание условий для улучшения демографической ситуации и снижения уровня социальной напряженности.
</t>
  </si>
  <si>
    <t>№ 095    19.02.2013</t>
  </si>
  <si>
    <t>постановление от 13.02.2013 года  № 585</t>
  </si>
  <si>
    <t>МБУ "Гэлуд", МБУ "Горсвет"</t>
  </si>
  <si>
    <t xml:space="preserve">Цель Программы:
 Создание условий для благоприятного и безопасного передвижения транспорта, пешеходов и гостей города.
Задачи Программы:
- увеличение пропускной способности улиц и дорог города с применением современных технических средств (светофорные объекты, ограждения, горизон-тальная дорожная разметка);
- обустройство дорожной сети;
- расширение сети искусственного освещения автомо-бильных дорог и пешеходных переходов;
- строительство пешеходных переходов.
</t>
  </si>
  <si>
    <t>2009-2015</t>
  </si>
  <si>
    <t>Муниципальная програма "Развитие малого и среднего предпринимательства на территории муниципального образования "Город Магадан" на 2010-2016 годы"</t>
  </si>
  <si>
    <t>2010-2016</t>
  </si>
  <si>
    <t>Городская целевая программа "Муниципальная поддержка отдельных категорий жителей города Магадана" на 2008 год</t>
  </si>
  <si>
    <t>УСПСМ, У/О, У/З, У/К, КФКСТ</t>
  </si>
  <si>
    <t>22.12.2007           № 114-Д</t>
  </si>
  <si>
    <t>ДЖКХ</t>
  </si>
  <si>
    <t>№ 025   15.01.2009</t>
  </si>
  <si>
    <t>Департамент культуры и социального развития мэрии города Магадана</t>
  </si>
  <si>
    <t>Муниципальная программа "Совершенствование системы мероприятий пожарной безопасности, защиты населения и территории муниципального образования "Город Магадан" от чрезвычайных ситуаций природного и техногенного характера в 2011-2015 годах</t>
  </si>
  <si>
    <t>Реализация социальной политики мэрии города Магадана в части адресной дифференцированной поддержки социально незащищенных категорий граждан</t>
  </si>
  <si>
    <t>Постановление мэрии г. Магадана от 30.05.2012 г № 2150  "Об исполнении  городской целевой программы "Кадры здравоохранения города Магадана" на 2009 - 2012 годы</t>
  </si>
  <si>
    <t>Цель: создание безопасных и благоприятных условий проживания граждан.                    Задачи: проведение работ по капитальному ремонту общего имущества 5 многоквартирных домов с целью приведения их в соответствие со стандартами качества; обеспечение перехода 5 многоквартирных домов на отпуск энергетических ресурсов в соответствии с показаниями коллективных (общедомовых) приборов учета потребления тепловой энергии, горячей и холодной воды</t>
  </si>
  <si>
    <t>№ 088    11.03.2012</t>
  </si>
  <si>
    <t>Городская целевая Программа "Обеспечение безопасности образовательных учреждений города Магадана" на 2007-2011 годы</t>
  </si>
  <si>
    <t>постановление от 20.09.2011 года № 3535</t>
  </si>
  <si>
    <t>УСПСМ, У/О, Смооуз, муниципальный молодежный Совет дублеров, МКОУДОД "ДЮЦ", МКОУДОД "СПЦ", МКУ"МВСТК "Подвиг"</t>
  </si>
  <si>
    <t xml:space="preserve">Цели программы:                           - обеспечение устойчивости жилых домов, основных объектов и систем жизнеобеспечения муниципального образования "Город Магадан" в условиях высокой сейсмичности;                  - создание условий для устойчивого функционирования жилищного фонда, основных объектов жизнеобеспечения;         - создание условий для безопасной жизнедеятельности населения и др.                                      </t>
  </si>
  <si>
    <t>Решению МГД от 22 июня 2009г № 82-Д</t>
  </si>
  <si>
    <t>№ 047   22.09.2009</t>
  </si>
  <si>
    <t>Управление по учету и распределению жилой площади мэрии города Магадана</t>
  </si>
  <si>
    <t>Цель: Создание благоприятной и безопасной среды проживания на территории муниципального образования "Город Магадан".       Задачи:1. Создание и внедрение аппаратно-программного комплекса "Безопасный город" во все сферы жизнедеятельности города. 2. Мониторинг чрезвычайных ситуаций, происшествий, аварий, экологического состояния и т.п.</t>
  </si>
  <si>
    <t>5  год (2018)</t>
  </si>
  <si>
    <t>№ 109 28.11.2014</t>
  </si>
  <si>
    <t>Муниципальная программа "Оказание содействия органами местного самоуправления в повышении уровня квалификации лиц, осуществляющих управление многоквартирными домами (в форме товариществ собственников жилья) на территории муниципального образования "Город Магадан" на 2015 - 2018 годы"</t>
  </si>
  <si>
    <t>Цели: 1.Совершенствование внешнего облика многоквартирных домов, расположенных на территории исторической застройки муниципального образования "Город Магадан". 2. Повышение эстетической привлекательности муниципального образования "Город Магадан". 3. Обеспечение комфортных условий жизнедеятельности в границах исторической застройки города Магадана.                        Задачи: сохранение, восстановление и реконструкция прежнего, утраченного исторического облика фасадов многоквартирных домов; капитальный ремонт кровель и фасадов многоквартирных домов, расположенных на территории исторической застройки муниципального образования "Город Магадан"</t>
  </si>
  <si>
    <t>2012 - 2015</t>
  </si>
  <si>
    <t>Реализация комплекса мероприятий государственной молодежной политики на территории города Магадана, направленных на социальную защиту молодежи, духовное, нравственное и гражданское воспитание молодых горожан.</t>
  </si>
  <si>
    <t>2006-2008</t>
  </si>
  <si>
    <t>2 год (2007г)</t>
  </si>
  <si>
    <t>3 год (2008г)</t>
  </si>
  <si>
    <t>Обеспечение устойчивого развития дошкольного образования. Задачи: сохранение и развитие сети дошкольных образовательных учреждений города,  обновление и пополнение материально-технической базы ДОУ, реализация принципа доступности дошкольного образования для всех слоев населения и др.</t>
  </si>
  <si>
    <t>Управление здравоохранениямэрии города Магадана</t>
  </si>
  <si>
    <t>У/З, У/О, управление по учету и распределению жилой площади мэрии г. Магадана</t>
  </si>
  <si>
    <t>Цель: улучшение городской среды, формирование архитектурного облика города, развитие инфраструктуры и систем инженерного обеспечения с целью повышения энергетической устойчивости в городе и модернизация наружного освещенеия города. Задачи:энергосбережение путем модернизации уличного освещения, проведенеие ремонта и реконструкции сетей наружного освещения</t>
  </si>
  <si>
    <t>Муниципальная программа "Развитие системы образования в муниципальном образовании "Город Магадан" на 2011-2015 годы"</t>
  </si>
  <si>
    <t>Структурные подразделения управления социальной поддержки семьи и молодежи мэрии г. Магадана и его подведомственные учреждения</t>
  </si>
  <si>
    <t>№ 055  18.05.2010</t>
  </si>
  <si>
    <t>02.07.2010           № 1924</t>
  </si>
  <si>
    <t xml:space="preserve">хозяйствующие субъекты МО "ГМ", осуществляющие с/х деятельность </t>
  </si>
  <si>
    <t>2011-2012</t>
  </si>
  <si>
    <t>1год (2011)</t>
  </si>
  <si>
    <t>2 год (2012)</t>
  </si>
  <si>
    <t>№ 104 08.10.2014</t>
  </si>
  <si>
    <t>Муниципальная программа "Развитие культуры в муниципальном образовании "Город Магадан" на 2015- 2019 годы"</t>
  </si>
  <si>
    <t>постановление мэрии г. Магадана от 07.10.2014 года  № 3988</t>
  </si>
  <si>
    <t>УК, Учреждения, подведомственные управлению культуры мэрии города Магадана</t>
  </si>
  <si>
    <t>Постановление мэрии г. Магадана от 28.07.2011 г № 2827 "Об исполнении ГЦП "Обеспечение экономии энергоресурсов в рамках исполнения мероприятий по развитию жилищно-коммунального хозяйства в муниципальном образовании "Город Магадан" на 2008-2010 годы</t>
  </si>
  <si>
    <t>2011-2014</t>
  </si>
  <si>
    <t>Реализация государственной политики в сфере охраны, укрепления и формирования здоровья детей. Комплексное решение проблем физического воспитания и оздоровления детей.</t>
  </si>
  <si>
    <t>У/О, У/К, КФКСиТ, ДСАТЭК, ДЖКХ и КИ,  управление по учету и распределению жилой площади мэрии города Магадана, упрпвление по информационной политике мэрии города Магадана, МБУ г. Магадана "Автотранспортная база мэрии города Магадана", МБУ г. Магадана "ЦДСГПТ"</t>
  </si>
  <si>
    <t>Городская целевая Программа "Возрождение, реконструкция и реставрация города Магадана в границах исторической застройки (2007-2010 годы)"</t>
  </si>
  <si>
    <t>22.12.2006           № 121-Д</t>
  </si>
  <si>
    <t>ДСАТЭК, ДЖКХ,</t>
  </si>
  <si>
    <t>Решение МГД от 05.10.2010 № 73-Д</t>
  </si>
  <si>
    <t>Решение МГД от 05.10.2010 № 72-Д</t>
  </si>
  <si>
    <t>29.02.2008           № 1-Д</t>
  </si>
  <si>
    <t>№ 026   15.01.2009</t>
  </si>
  <si>
    <t>22.12.2006           № 118-Д</t>
  </si>
  <si>
    <t>№ 050  16.01.2010</t>
  </si>
  <si>
    <t>Приказ № 73  от 22.12.2009г</t>
  </si>
  <si>
    <t>Решение МГД от 23 июня 2010г № 33-Д</t>
  </si>
  <si>
    <t>Городская целевая программа "Информирование населения о деятельности органов местного самоуправления на территории муниципального образования "Город Магадан" в 2010 году"</t>
  </si>
  <si>
    <t>№ 096    11.06.2013</t>
  </si>
  <si>
    <t>Муниципальная адресная программа "Капитальный ремонт многоквартирных жилых домов на территории муниципального образования "Город Магадан" с привлечением средств государственной корпорации - Фонда содействия реформированию жилищно - коммунального хозяйства" на 2013 год</t>
  </si>
  <si>
    <t>постановление от 05.06.2013 года  № 2211</t>
  </si>
  <si>
    <t>Департамент ЖКХ</t>
  </si>
  <si>
    <t>управляющие организации, товарищества собственников жилья; жилищные кооперативы, иные специализированные потребительские кооперативы; собственники помещений в многоквартирных домах; подрядные организации, осуществляющие капитальный ремонт многоквартирных домов</t>
  </si>
  <si>
    <t>Цель Программы:
 Создание безопасных и благоприятных условий проживания граждан; улучшение технического состояния многоквартирных домов и продление срока их эксплуатации; повышение энергоэффективности жилищного фонда</t>
  </si>
  <si>
    <t>1 год (2013)</t>
  </si>
  <si>
    <t>№ 097    19.09.2013</t>
  </si>
  <si>
    <t>постановление мэрии г. Магадана от 18.09.2013 года  № 4046</t>
  </si>
  <si>
    <t>Управление по информационной политике мэрии города Магадана</t>
  </si>
  <si>
    <t xml:space="preserve">Задачи Программы:
1.Обеспечение доступности, повышение эффективности и качества дошкольного образования;
2.Оптимизация образовательного процесса в сфере оказания услуг по дошкольному образованию;
3. Улучшение и укрепление материально – технической базы дошкольных образовательных учреждений;
4. Создание условий для совершенствования  профессионального уровня педагогов;
5. Поддержка дошкольных образовательных учреждений, реализующих инновационные программы, обеспечивающих повышение качества дошкольного образования.
</t>
  </si>
  <si>
    <t>№ 087    26.01.2012</t>
  </si>
  <si>
    <t>У/З, У/О, ДСАТЭК, УСПСМ</t>
  </si>
  <si>
    <t>№ 019    15.01.2009</t>
  </si>
  <si>
    <t xml:space="preserve">Цель программы - комплексное  решение организации летнего отдыха, занятости детей и подростков города Магадана в летнее время на 2012-2015 годы.
Задачи программы:
1) создание финансово-экономических, организационных, медицинских, социальных и правовых механизмов, обеспечивающих стабилизацию и развитие системы отдыха и занятости детей, подростков в летнее время;
2) создание условий для сохранения и дальнейшего развития учреждений летнего отдыха, обеспечивающих нормальную жизнедеятельность детей и подростков; и т.д.
</t>
  </si>
  <si>
    <t>№ 086    17.01.2012</t>
  </si>
  <si>
    <t>МБУ г. Магадана "КЗХ", МБУ г. Магадана "Гэлуд", МБУ г. Магадана "Горсвет", УО, УК, КФКСТ, ДСАТЭК</t>
  </si>
  <si>
    <t>Цель: Улучшение качества и обеспечение доступности медицинской помощи населению муниципального образования "Город Магадан"                                       Задачи: укрепление материально - технической базы муниципальных учреждений г. Магадана, в том числе оснащение медицинским оборудованием; внедрение современных информационных систем в здравоохранение; внедрение стандартов оказания медицинской помощи (в т.ч. повышение заработной платы)</t>
  </si>
  <si>
    <t>№ 075  14.06.2011</t>
  </si>
  <si>
    <t>КУМИ, ДСАТЭК, ДЖКХ</t>
  </si>
  <si>
    <t>Создание условий для приведения систем  комму-ной инфраструктуры и объектов, используемых для захоронения твердых бытовых отходов, в соответствие со стандартами качества, обеспечивающими комфортные условия проживания и т.д.</t>
  </si>
  <si>
    <t>2007-2012</t>
  </si>
  <si>
    <t>Объемы и источники финансирования определяются в соответ-ии с утвержденными инвестиционными программами</t>
  </si>
  <si>
    <t>№ 029   15.01.2009</t>
  </si>
  <si>
    <t>Ведомственная целевая программа "Благоустройство дворовых территорий муниципального образования "Город Магадан" (2014 - 2016 годы)</t>
  </si>
  <si>
    <t>Приказ от 22.08.2013 г    № 172</t>
  </si>
  <si>
    <t>ДСАТЭК мэрии г. Магадана</t>
  </si>
  <si>
    <t>ДСАТЭК мэрии г. Магадана, МБУ "Гэлуд", МБУ "Горсвет", МБУ "КЗХ"</t>
  </si>
  <si>
    <t>Постановление от 10.12.2010 г        № 3934</t>
  </si>
  <si>
    <t>Задачи:
1. Содержание в надлежащем состоянии маршрутной сети и объектов транспортной инфраструктуры муниципального обра-зования «Город Магадан».
2. Организация пассажирских перевозок по городским соци-ально-значимым и сезонным маршрутам регулярного сообще-ния с предоставлением транспортных услуг всем категориям граждан, в том числе по  единым социальным проездным биле-там.
3. Закупка автотранспортных средств для обеспечения транс-портного обслуживания с участием организаций-перевозчиков и др.</t>
  </si>
  <si>
    <t>№ 107 19.11.2014</t>
  </si>
  <si>
    <t>№ 108 19.11.2014</t>
  </si>
  <si>
    <t>постановление мэрии г. Магадана от 14.11.2014 года  № 4592</t>
  </si>
  <si>
    <t xml:space="preserve">Департамент САТЭК;
-комитет экономи-ческого развития мэрии города Магадана;
-департамент ЖКХиКИ;
- КУМИ; УО; УК;
- управление по учету и распределению жилой площади мэрии города Магадана;
- КФКСТ;
- МКУ «Управление по делам ГО и ЧС мэрии города Магадана»;
- организации всех видов собственности города в порядке, предусмотренном действующим законодательством
</t>
  </si>
  <si>
    <t>Приказ № 5-ОД от 05.12.2011</t>
  </si>
  <si>
    <t>Приказ № 6-ОД от 05.12.2011</t>
  </si>
  <si>
    <t>№ 090    05.05.2012</t>
  </si>
  <si>
    <t>Ведомственная целевая программа "Обеспечение жилыми помещениями многодетных семей, воспитывающих четырех и более детей в возрасте до 18 лет, проживающих на территории муниципального образования "Город Магадан" на 2013-2015 годы</t>
  </si>
  <si>
    <t xml:space="preserve">Приказ от 03.05.2012 г    № 40-ОД </t>
  </si>
  <si>
    <t>Обеспечение обучающихся, воспитанников и работников муниципальных образовательных учреждений всех типов и видов во время образовательной деятельности безопасности жизнедеятельности: пожарной, электр-ой, техни-ой безопасности зданий</t>
  </si>
  <si>
    <t>№ 014    15.01.2009</t>
  </si>
  <si>
    <t>№ 015    15.01.2009</t>
  </si>
  <si>
    <t>Городская целевая Программа "Школьное молоко" на 2006-2009 годы</t>
  </si>
  <si>
    <t>Цель: создание благоприятных условий для гражданского становления и социальной самореализации молодежи города Магадана</t>
  </si>
  <si>
    <t>Задачи:</t>
  </si>
  <si>
    <t>Городская целевая  программа "Оснащение муниципальных учреждений здравоохранения современным медицинским оборудованием" на 2009-2012 годы</t>
  </si>
  <si>
    <t>У/З</t>
  </si>
  <si>
    <t>№ 037   15.01.2009</t>
  </si>
  <si>
    <t>31.10.2008           № 125-Д</t>
  </si>
  <si>
    <t>№ 038    15.01.2009</t>
  </si>
  <si>
    <t>10.12.2008           № 130-Д</t>
  </si>
  <si>
    <t>№ 039   15.01.2009</t>
  </si>
  <si>
    <t>Цель: Поддержка молодых семей, признанных в установленном порядке нуждающимися в улучшении жилищных условий, путем предоставления социальных выплат на приобретение (строительство) жилых помещений</t>
  </si>
  <si>
    <t>Постановление мэрии города Магадана от 29.04.2015 года № 1642 "Об исполнении муниципальной программы "Дом для молодой семьи" на 2011 - 2015 годы"</t>
  </si>
  <si>
    <t xml:space="preserve">Управление социальной поддержки семьи и молодежи мэрии города Магадана с 1 января 2011 года по 31 мая 2014 года.
Управление по учету и распределению жилой площади мэрии города Магадана с 1 июня 2014 года по 31 декабря 2015 года.
</t>
  </si>
  <si>
    <t>Стабилизация и наращивание объемов сельскохоз-ого производства на предприятиях агропромышленного комплекса, поддержка и развитие фермерских хозяйств; увеличение производства молока, яйца в МО "Город Магадан"в дополнение к мерам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</si>
  <si>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Долгосрочная городская целевая программа "Модернизация здравоохранения муниципального образования "Город Магадан" на 2011-2012 годы</t>
  </si>
  <si>
    <t>Приказ № 93-ОД от 25.04.2011г</t>
  </si>
  <si>
    <t>Городская целевая программа "Дом для молодой семьи (2007-2008 годы)"</t>
  </si>
  <si>
    <t>УСПСМ</t>
  </si>
  <si>
    <t>Мэрия г. Магадана, УСПСМ мэрии г. Магадана, У/К мэрии г. Магадана, У/О мэрии г. Магадана, КФКСТ мэрии г. Магадана, ДЖКХ мэрии г. Магадана, КУМИ г. Магадана, юридические лица, на основе заключенных договоров или соглашений о сотрудничестве</t>
  </si>
  <si>
    <t>Муниципальная программа "Капитальный ремонт многоквартирных домов, расположенных на территории исторической застройки муниципального образования "Город Магадан" в  2012-2015 годах</t>
  </si>
  <si>
    <t>31.10.2008           № 121-Д</t>
  </si>
  <si>
    <t>Городская целевая программа "Муниципальная поддержка отдельных категорий жителей города Магадан" на 2009 год</t>
  </si>
  <si>
    <t>УСПСМ, МУ "Центр социальных выплат г. Магадана"</t>
  </si>
  <si>
    <t>Создание комплекса мер муниципальной поддержки и социальных услуг  в дополнение к гарантированным федеральным и региональным законодательством мерам социальной поддержки для повышения уровня жизни отдельных категорий граждан</t>
  </si>
  <si>
    <t>1 год (2009)</t>
  </si>
  <si>
    <t>№ 034   15.01.2009</t>
  </si>
  <si>
    <t>№ 024   15.01.2009</t>
  </si>
  <si>
    <t>Реализация государственной политики, приоритетных национальных проектов в сфере образования, здравоохранения, сельского хозяйства. Укрепления и формирования здоровья детей; оздоровление детей путем включения в рацион молока и молочных продуктов</t>
  </si>
  <si>
    <t>Приказ от           12.04.2010 г  № 34</t>
  </si>
  <si>
    <t>1 год (2014)</t>
  </si>
  <si>
    <t>2  год (2015)</t>
  </si>
  <si>
    <t>3  год (2016)</t>
  </si>
  <si>
    <t>4  год (2017)</t>
  </si>
  <si>
    <t>2014-2018</t>
  </si>
  <si>
    <t>5 год (2015)</t>
  </si>
  <si>
    <t>У/О, МДОУ, юридические и физические лица в соответствии с заключенными муниципальными контрактами</t>
  </si>
  <si>
    <t>Цель Программы – обеспечение устойчивого развития дошкольного образования – первоначальной ступени целостной образовательной системы города Магадана</t>
  </si>
  <si>
    <t xml:space="preserve">Ведомственная целевая программа "Обеспечение многоквартирных домов муниципального образования "Город Магадан" коллективными (общедомовыми) приборами учета электрической энергии в 2009 году" </t>
  </si>
  <si>
    <t>Департамент жилищно-коммунального хозяйства и обслуживания социальной сферы мэрии города Магадана</t>
  </si>
  <si>
    <t>У/З, У/К, КФКСТ, УСПСМ, ДЖКХ, ГОиЧС, УВД г. Магадана, комитет по финансам мэрии г. Магадана</t>
  </si>
  <si>
    <t>2008-2011</t>
  </si>
  <si>
    <t xml:space="preserve">Приказ ДЖКХ от30.06.2015 г № 157 "Об исполнении ведомственной целевой программы «Капитальный ремонт внутридомовых инженерных систем многоквартирных домов, ранее имевших статус общежитий в муниципальном образовании «Город Магадан» на 2014 год» </t>
  </si>
  <si>
    <t>Постановление мэрии города Магадана от 30.06.2015 г № 2432 "Об исполнении муниципальной программы "Совершенствование межведомственного взаимодействия при оказании государственных и муниципальных услуг органами местного самоуправления на территории муниципального образования "Город Магадан"</t>
  </si>
  <si>
    <t>Постановление мэрии города Магадана от 30.06.2015 г № 2433 "Об исполнении муниципальной программы "Развитие сети дошкольных образовательных учреждений в муниципальном образовании "Город  Магадан" на 2012-2015 годы" за 2012-2014 годы</t>
  </si>
  <si>
    <t>постановление мэрии города Магадана от 03.08.2011 года № 2901</t>
  </si>
  <si>
    <t>Приказ ДСАТЭКа от 29.06.2015 года № 184 "Об исполнении ведомственной целевой программы "Модернизация уличного освещения муниципального образования "Город Магадан" на  2012 - 2014 годы</t>
  </si>
  <si>
    <t>Приказ ДСАТЭКа         № 256 от 15.08.2011</t>
  </si>
  <si>
    <t>2012 -2014 гг</t>
  </si>
  <si>
    <t>Постановление мэрии города Магадана от 27.05.2015г  № 1997 "Об исполении муниципальной программы "Адресная программа по переселению граждан из аварийного жилищного фонда муниципального образования "Город Магадан" на 2010-2014 годы</t>
  </si>
  <si>
    <t>Совершенствование условий среды жизнедеятельности для граждан с ограниченными возможностями для обеспечения реализации их конституционных прав и свобод.                                           Задачи: обеспечение условий беспрепятственного доступа инвалидов к информации и объектам социальной инфраструктуры; создание условий для получения инвалидами полноценного образования и развития их творческого  и профессионального потенциала и др.</t>
  </si>
  <si>
    <t>№ 071  21.12.2010</t>
  </si>
  <si>
    <t>Постановление от 16.12.2010 г        № 4042</t>
  </si>
  <si>
    <t>№ 093    01.10.2012</t>
  </si>
  <si>
    <t>Ведомственная целевая программа "Школьное молоко" на 2013 - 2014 годы</t>
  </si>
  <si>
    <t>Приказ от 26.09.2012 г      № 650</t>
  </si>
  <si>
    <t>Управление образования мэрии города Магадана, подведомственные учреждения управления образования</t>
  </si>
  <si>
    <t>Цель: сохранение и укрепление здоровья школьников</t>
  </si>
  <si>
    <t>2013-2014</t>
  </si>
  <si>
    <t>Управление здравоохранения мэрии г. Магадана</t>
  </si>
  <si>
    <t>Управление здравоохранения мэрии г. Магадана и подведомственные лечебно - профилактические учреждения</t>
  </si>
  <si>
    <t>25.11.2003           № 98-Д</t>
  </si>
  <si>
    <t>№ 001           15.01.2009</t>
  </si>
  <si>
    <t>№ 002           15.01.2009</t>
  </si>
  <si>
    <t>2005-2010</t>
  </si>
  <si>
    <t>30.11.2004           № 63-Д</t>
  </si>
  <si>
    <t>ДЖКХ, ДСАТЭК</t>
  </si>
  <si>
    <t>2 год (2005г)</t>
  </si>
  <si>
    <t>3 год (2006г)</t>
  </si>
  <si>
    <t>4 год (2007г)</t>
  </si>
  <si>
    <t>5 год (2008г)</t>
  </si>
  <si>
    <t>2 год (2006г)</t>
  </si>
  <si>
    <t>Постановление от 07.12.2010 г        № 3848</t>
  </si>
  <si>
    <t>Укрепление института семьи. Задачи:выявление причин нестабильности семьи для эффективного решения задач по укреплению семейных отношений и повышению статуса семьи в обществе; поддержание социально-культурных традиций; снижение уровня экономической уязвимости семей, создание предпосылок к увеличению рождаемости</t>
  </si>
  <si>
    <t>2010-2012</t>
  </si>
  <si>
    <t>1год (2010)</t>
  </si>
  <si>
    <t>2 год (2011)</t>
  </si>
  <si>
    <t>3 год (2012)</t>
  </si>
  <si>
    <t>Постановление мэрии г. Магадана от 10.05.2012 г № 1766 "Об исполнении долгосрочной городской целевой программы "Оснащение муниципальных учреждений здравоохранения современным медицинским оборудованием" на 2009-2012 годы</t>
  </si>
  <si>
    <t>Формирование открытого информационного пространства на территории МО "Город Магадан",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 Повышение эффективности решения проблем местного сообщества через развитие социального партнерства органов местного самоуправления и средств массовой информации</t>
  </si>
  <si>
    <t>Основной целью Программы является повышение уровня условий жизни населения и сохранение природы на городских территориях в условиях сложившейся застройки города</t>
  </si>
  <si>
    <t>Муниципальная программа "Совершенствование транспортного обслуживания населения муниципального образования "Город Магадан" на 2015- 2016 годы</t>
  </si>
  <si>
    <t>постановление мэрии г. Магадана от 14.11.2014 года  № 4586</t>
  </si>
  <si>
    <t>Комитет по работе с хозяйствующими субъектами мэрии города Магадана</t>
  </si>
  <si>
    <t xml:space="preserve">Комитет по работе с хозяйствующими субъектами мэрии города Магадана, департамент САТЭК, МБУ г. Магадана "ГЭЛУД", МБУ г. Магадана "КЗХ", МБУ г. Магадана "ЦДСГПТ", юридические и физические лица в соответствии с заключенными договорами  </t>
  </si>
  <si>
    <t>Цель  – повышение  качества обслуживания и обеспечение доступности услуг  общественного пассажирского автомобиль-ного транспорта для всех категорий граждан  муниципального образования «Город Магадан».</t>
  </si>
  <si>
    <t xml:space="preserve">Обеспечение системного развития образования, создание условий для обеспечения доступности качественного образования, повышения степени удовлетворенности граждан и общества системой образования города Магадана </t>
  </si>
  <si>
    <t>№ 040   15.01.2009</t>
  </si>
  <si>
    <t>26.12.2008           № 154-Д</t>
  </si>
  <si>
    <t>Городская целевая программа "Информирование населения о деятельности органов местного самоуправления на территории муниципального образования "Город Магадан" в 2009 году</t>
  </si>
  <si>
    <t>Средства массовой информации, определяемые на условиях муницип-го конкурса</t>
  </si>
  <si>
    <t>Формирование открытого информационного пространства на территории МО "Город Магадан",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t>
  </si>
  <si>
    <t>№ 041   15.01.2009</t>
  </si>
  <si>
    <t>Городская целевая программа "Повышение безопасности дорожного движения муниципального образования "Город Магадан" на 2008-2012 годы</t>
  </si>
  <si>
    <t>МУ "ГЭЛУД", МУ"Горсвет", МУ "КЗХ"</t>
  </si>
  <si>
    <t>Улучшение условий дорожного движения; создание безопасных условий для пешеходов.                    Задачи: увеличение пропускной способности улиц и дорог; строительство и обустройство мест для парковки транспортных средств</t>
  </si>
  <si>
    <t>2008-2012</t>
  </si>
  <si>
    <t>Городская целевая программа "Информирование населения о деятельности органов местного самоуправления на территории муниципального образования "Город Магадан" в 2011 году"</t>
  </si>
  <si>
    <t>Решение МГД от 06.12.2010 г № 105-Д</t>
  </si>
  <si>
    <t>цель: увеличение количества мест в дошкольных образовательных учреждениях города Магадана Задачи  Программы:
- осуществление мероприятий по возврату перепрофилированных  ранее зданий дошкольных образовательных учреждений в систему дошкольного образования;
- строительство и капитальный ремонт дошкольных образовательных учреждений;
- увеличение количества групп в муниципальных дошкольных образовательных учреждениях;
- уменьшение  очередности на получение мест в муниципальных дошкольных образовательных учреждений и т.д.</t>
  </si>
  <si>
    <t>4 год (2015)</t>
  </si>
  <si>
    <t xml:space="preserve">2012-2014 </t>
  </si>
  <si>
    <t>6 год (2014)</t>
  </si>
  <si>
    <t>Повышение эффективности, устойчивости и надежности функционирования жилищно-коммунальных систем жизнеобеспечения, привлечение инвестиций в жилищно-коммунальный комплекс, улучшение качества жилищно-коммунальных услуг с одновременным снижением нерациональных затрат, адресная социальная защита населения при оплате жилищно-коммунальных услуг</t>
  </si>
  <si>
    <t>2003-2010</t>
  </si>
  <si>
    <t>2 год (2004г)</t>
  </si>
  <si>
    <t>3 год (2005г)</t>
  </si>
  <si>
    <t>4 год (2006г)</t>
  </si>
  <si>
    <t>5 год (2007г)</t>
  </si>
  <si>
    <t>6 год (2008г)</t>
  </si>
  <si>
    <t>Приказ ДЖКХ от 27.05.2011 г № 153</t>
  </si>
  <si>
    <t>7 год (2009г)</t>
  </si>
  <si>
    <t>8 год (2010г)</t>
  </si>
  <si>
    <t>№ 005          15.01.2009</t>
  </si>
  <si>
    <t>1. Повышение уровня гражданско-патриотического сознания и поведения молодежи</t>
  </si>
  <si>
    <t>2. поддержка и развитие интелектуальных и творческих способностей молодых граждан</t>
  </si>
  <si>
    <t>3. поддержка деятельности молодежных и детских объединений на территории города и др.</t>
  </si>
  <si>
    <t>№ 077   04.08.2011</t>
  </si>
  <si>
    <t>№ 078   18.08.2011</t>
  </si>
  <si>
    <t>№ 079   22.09.2011</t>
  </si>
  <si>
    <t>Стабилизация сельскохозяйственного производства в предприятиях агропромышленного комплекса, поддержка и развитие фермерских и личных подсобных хозяйств.    Развитие животноводства и птицеводства, увеличение производства молока, яйца.</t>
  </si>
  <si>
    <t>Воссоздание системы общей и индивидуальной профилактики правонарушений, совершенствование  методов профилактики правонарушений, снижение уровня правонарушений, оздоровление обстановки на улицах, в сфере подростковой и бытовой преступности</t>
  </si>
  <si>
    <t>Поддержка молодых семей, признанных в установленном порядке нуждающимися в улучшении жилищных условий, путем предоставления социальных выплат на приобретение (строительство) жилых помещений</t>
  </si>
  <si>
    <t>1 год (2011)</t>
  </si>
  <si>
    <t>№ 053  19.04.2010</t>
  </si>
  <si>
    <t>Ведомственная целевая программа "Муниципальная поддержка отдельных категорий жителей города Магадана" на 2011 год</t>
  </si>
  <si>
    <t>Приказ № 44-ОД  от 22.03.2010г</t>
  </si>
  <si>
    <t>№ 054  19.04.2010</t>
  </si>
  <si>
    <t>№ 056  12.07.2010</t>
  </si>
  <si>
    <t>Управление социальной поддержки семьи и молодежи мэрии города Магадана, МУ "Центр социальных выплат г. Магадана"</t>
  </si>
  <si>
    <t>Приказ № 91  от 12.03.2010г</t>
  </si>
  <si>
    <t>Ведомственная целевая программа "Жилье работникам муниципальных учреждений муниципального образования "Город Магадан" на 2011 год</t>
  </si>
  <si>
    <t>Комитет по физической культуре, спорту и туризму мэрии города Магадана, управление образования мэрии города Магадана, управление культуры мэрии города Магадана, управление социальной поддержки семьи и молодежи мэрии города Магадана, департамент САТЭК мэрии города Магадана</t>
  </si>
  <si>
    <t>Приказ № 45-ОД  от 22.03.2010г</t>
  </si>
  <si>
    <t>Решение МГД от 22 июня 2009г № 77-Д</t>
  </si>
  <si>
    <t>Задачи: 1) Формирование современной информационной и телекоммуникационной инфраструктуры органов местного самоуправления в муниципальном образованиии "Город Магадан". 2) Обеспечение деятельности органов мэрии города Магадана путем обеспечения бесперебойной работы корпоротивной сети, ее модернизация и.тд.</t>
  </si>
  <si>
    <t>1  год (2015)</t>
  </si>
  <si>
    <t>2  год (2016)</t>
  </si>
  <si>
    <t>3  год (2017)</t>
  </si>
  <si>
    <t>4  год (2018)</t>
  </si>
  <si>
    <t>5 год (2019)</t>
  </si>
  <si>
    <t>6 год (2020)</t>
  </si>
  <si>
    <t>Обеспечение жильем грраждан, проживающих в домах, признаных непригодными для постоянного проживания; ликвидация до 2010 года существующего  в настоящее время ветхого и аварийного фонда, признаного таковым до принятия указанной Программы</t>
  </si>
  <si>
    <t>Создание комплекса мер муниципальной поддержки и социальных услуг в дополнение к гарантированным федеральным и региональным законодательством мерам социальной поддержки для повышения уровня жизни отдельных категорий граждан</t>
  </si>
  <si>
    <t>№ 045   29.04.2009</t>
  </si>
  <si>
    <t>Муниципальная программа "Молодежь Магадана (2012 -2017 годы)"</t>
  </si>
  <si>
    <t>4  год (2015)</t>
  </si>
  <si>
    <t>6  год (2017)</t>
  </si>
  <si>
    <t>2012 - 2017</t>
  </si>
  <si>
    <t>Цель: Создание условий для удовлетворения потребностей населения муниципального образования "Город Магадан" в сфере культуры.                            Задачи: Повышение качества услуг, предоставляемых  подведомственными муниципальными учреждениями.                                Укрепление материально-технической базы и т.д.</t>
  </si>
  <si>
    <t>2015-2019 гг, в т.ч.</t>
  </si>
  <si>
    <t>3 год (2013)</t>
  </si>
  <si>
    <t>2011-2013</t>
  </si>
  <si>
    <t>№ 062  16.11.2010</t>
  </si>
  <si>
    <t>Приказ УСПСМ мэрии г. Магадана от 23.03.2012 г № 27-ОД " Об исполнении ведомственной целевой программы "Муниципальная поддержка отдельных категорий жителей города Магадана" на 2011 год</t>
  </si>
  <si>
    <t>Приказ УСПСМ от           31.03.2011 г  № 73-ОД</t>
  </si>
  <si>
    <t>Приказ УСПСМ от           31.03.2011 г  № 72-ОД</t>
  </si>
  <si>
    <t>Цель: Снижение уровня правонарушений, обеспечение общественной безопасности и правопорядка на территоррии муниципального образования "Город Магадан".                       Задачи: 1. Создание системы профилактики правонарушений, направленной на активизацию борьбы с алкоголизмом, наркоманией, безнадзорностью и беспризорностью несовершеннолетних.                2. Оптимизация работы по предупреждению и профилактике правонарушений, совершаемых на улицах и других общественных местах.  3. Укрепление материально-технической базы подразделений милиции общественной безопасности Управления внутренних дел по городу Магадану</t>
  </si>
  <si>
    <t>МУ г. Магадана "ГЭЛУД", юридические лица в соответствии с заключенными контрактами; физические лица и индивидуальные предприниматели в соответствии с заключенными контрактами</t>
  </si>
  <si>
    <t>Регистрационный № и дата включения в реестр</t>
  </si>
  <si>
    <t>Этапы реализации программы</t>
  </si>
  <si>
    <t>Объем финансирования, тыс. рублей</t>
  </si>
  <si>
    <t xml:space="preserve">Дата принятия программы </t>
  </si>
  <si>
    <t>Всего</t>
  </si>
  <si>
    <t>В том числе по годам</t>
  </si>
  <si>
    <t>Ответственный исполнитель</t>
  </si>
  <si>
    <t>Наименование Программы</t>
  </si>
  <si>
    <t>Основные цели и задачи программы</t>
  </si>
  <si>
    <t>Прекращение действия Программы</t>
  </si>
  <si>
    <t>Департамент строительства, архитектуры, технического и экологического контроля мэрии города Магадана, комитет экономического развития мэрии города Магадана</t>
  </si>
  <si>
    <t>27.02.2007           № 1-Д</t>
  </si>
  <si>
    <t>Городская целевая Программа "Развитие физической культуры и спорта в городе Магадане" на 2007-2010 годы</t>
  </si>
  <si>
    <t>27.02.2007           № 2-Д</t>
  </si>
  <si>
    <t>Комитет по физической культуре, спорту и туризму мэрии города Магадана</t>
  </si>
  <si>
    <t>Обеспечение жильем молодых семей путем создания финансово-кредитного механизма для оказания бюджетной и внебюджетной поддержки молодым семьям при решении ими проблемы с учетом степени нуждаемости в улучшении условий, уровня материального достатка и др. факторов</t>
  </si>
  <si>
    <t>2 год (2008г)</t>
  </si>
  <si>
    <t>2007-2008</t>
  </si>
  <si>
    <t>Городская целевая программа "Развитие сельскохозяйственной отрасли муниципального образования "Город Магадан" на 2007-2010 годы</t>
  </si>
  <si>
    <t>17.11.2006           № 92-Д</t>
  </si>
  <si>
    <t>Комитет по работе с хозяйствующими субъектами и развитию производственно-потребительской инфраструктуры мэрии города Магадана</t>
  </si>
  <si>
    <t xml:space="preserve">КУМИ, мэрия г. Магадана, ДСАТЭК, хозяйствующие субъекты МО "ГМ", осуществляющие с/х деятельность </t>
  </si>
  <si>
    <t>2007-2010</t>
  </si>
  <si>
    <t>3 год (2009г)</t>
  </si>
  <si>
    <t>4 год (2010г)</t>
  </si>
  <si>
    <t>№ 012     15.01.2009</t>
  </si>
  <si>
    <t>№ 067  13.12.2010</t>
  </si>
  <si>
    <t>№ 070  15.12.2010</t>
  </si>
  <si>
    <t>Приказ от 29.04.2014 г № 17-ОД "Об утверждении сводного отчета по исполнению ВЦП "Жилье работникам муниципальных учреждений муниципального образования "Город Магадан" на 2013-2015 годы"</t>
  </si>
  <si>
    <t xml:space="preserve">Цель – повышение доступности жилья для населения и создание комфортных и безопасных условий проживания. </t>
  </si>
  <si>
    <t xml:space="preserve">Муниципальная адресная программа "Капитальный ремонт многоквартирных жилых домов муниципального образования "Город Магадан" на 2008-2012 годы  </t>
  </si>
  <si>
    <t>ДЖКХ, управляющие организации, товарищества собственников жилья, жилищные кооперативы и иные специализированные потребительские кооперативы</t>
  </si>
  <si>
    <t>2012 г</t>
  </si>
  <si>
    <t>Улучшение состояния наружного освещения в связи с физическим и моральным старением осветительного оборудования, беспрепятственная ориентация населения на местности в темное время суток и т.д.</t>
  </si>
  <si>
    <t>Городская целевая Программа "Обеспечение потребителей города Магадана качественной питьевой водой" на 2006-2010 годы</t>
  </si>
  <si>
    <t>Департамент жилищно-коммунального хозяйства и объектов социальной сферы мэрии города Магадана</t>
  </si>
  <si>
    <t>МУП г. Магадана "Магадантеплосеть", МУП г. Магадана "Водоканал", ДСАТЭК</t>
  </si>
  <si>
    <t>Улучшение эпидемиологического благополучия населения; экономия и улучшение качества пиптьевой воды; реконструкция водопроводных сетей; улучшение состояния и обеспечение соблюдения режимов зон санитарной охраны источников питьевого водоснабжения</t>
  </si>
  <si>
    <t>2006-2010</t>
  </si>
  <si>
    <t>5 год (2010г)</t>
  </si>
  <si>
    <t>№ 008        15.01.2009</t>
  </si>
  <si>
    <t>27.04.2006           № 31-Д</t>
  </si>
  <si>
    <t>Городская целевая Программа "Благоустройство дворовых территорий муниципального образования "Город Магадан"  (2006-2010 годы)</t>
  </si>
  <si>
    <t xml:space="preserve">Департамент строительства, архитектуры, технического и экологического контроля мэрии города Магадана, МУ г. Магадана "Горсвет" </t>
  </si>
  <si>
    <t>Постановление мэрии города Магадана от 07.02.2013 г № 471 "Об исполнении городской целевой программы "организация летнего отдыха, оздоровления, занятостти детей и подростков города Магадана на 2008 - 2011 годы"</t>
  </si>
  <si>
    <t xml:space="preserve">Задачи: 1. Совершенствование нормативной правовой базы по вопросам муниципальной службы, в соответствии с законодательством РФ и Магаданской области. 2. Внедрение эффективных методов стимулирования, мотивации и оценки деятельности муниципальных служащих. 
3. Создание условий для повышения престижа муниципальной службы, профессионального развития и должностного роста     муниципальных служащих. 
4. Совершенствование механизмов, препятствующих возникновению конфликта интересов, возникновению случаев коррупции в мэрии города Магадана, а также способствующих открытости и прозрачности муниципальной службы для населения муниципального образования «Город Магадан».
5. Внедрение современных информационных технологий в мэрии города Магадана 
</t>
  </si>
  <si>
    <t>Му "ГЭЛУД", мэрия города Магадана, У/О, МУ "ЦДСГПТ", юридические и физические лица в соответствии с заключенным договором</t>
  </si>
  <si>
    <t>Создание условий для улучшения транспортного обслуживания населения за счет повышения эффективности функционирования городского пассажирского транспорта общего пользования при соблюдении принципов надежности и безопасности пассажирских перевозок</t>
  </si>
  <si>
    <t>№ 028   15.01.2009</t>
  </si>
  <si>
    <t>Цель:Формирование открытого информационного пространства на территории муниципального образования "Город Магадан", удовлетворяющего  требованиям реализации прав граждан на доступ к информации о деятельности органов местного самоуправления и обеспечение гласности и открытости деятельности органов местного самоуправления</t>
  </si>
  <si>
    <t>2012 - 2014</t>
  </si>
  <si>
    <t>1год (2012)</t>
  </si>
  <si>
    <t>2 год (2013)</t>
  </si>
  <si>
    <t>3 год (2014)</t>
  </si>
  <si>
    <t>7 год (2015)</t>
  </si>
  <si>
    <t>Программа создана с целью обеспечения обучающихся, воспитанников и работников муниципальных образовательных учреждений всех типов и видов во время образовательной  деятельности безопасности жизнедеятельности: пожарной, электрической, антитеррористической, а так же технической безопасности зданий, сооружений муниципальных образовательных учреждений на основе использования современных достижений науки и техники в этой области</t>
  </si>
  <si>
    <t>2012 - 2016</t>
  </si>
  <si>
    <t>29.07.2010           № 2254</t>
  </si>
  <si>
    <t>№ 111 03.11.2015</t>
  </si>
  <si>
    <t>Муниципальная программа "Совершенствование и развитие улично-дорожной сети в муниципальном образовании "Город Магадан" на 2016-2018 годы"</t>
  </si>
  <si>
    <t>постановление мэрии г. Магадана от 30.10.2015 года  № 3900</t>
  </si>
  <si>
    <t xml:space="preserve">Цель: Обеспечение совершенствования и сохранности автомобильных дорог общего пользования местного значения, объектов транспортной инфраструктуры, создание условий для стабильного развития транспортной инфраструктуры муниципального образования "Город Магадан"    </t>
  </si>
  <si>
    <t>Задачи: Поддержание надлежащего технического состояния и обеспечениесохранности автомобильных дорог общего пользования местного значения в муниципальном образовании "Город Магадан" и дорожных сооружений, восстановление и замена конструктивных элементов и транспортно- эксплуатационных  характеристик автомобильных дорог общего пользования местного значения в муниципальном образовании "Город Магадан", безопасность и комфортность передвижения транспортных средств и пешеходов на дорогах города.</t>
  </si>
  <si>
    <t>Муниципальная программа "Совершенствование и развитие сети автодорог общего пользования местного значения в муниципальном образовании "Город Магадан"на 2009 - 2015 годы"</t>
  </si>
  <si>
    <t>26.12.2008           № 155-Д (постановлением  мэрии города Магадана № 4610 от 24.10.2013  переименована в муниципальную)</t>
  </si>
  <si>
    <t>ссылка</t>
  </si>
  <si>
    <t xml:space="preserve"> </t>
  </si>
  <si>
    <t>Муниципальная программа "Взаимодействие мэрии города Магадана с общественными объединениями, некоммерчекими организациями, территориальными общественными самоуправлениями, содействие развитию гражданских инициатив" на 2014 - 2018 годы"</t>
  </si>
  <si>
    <t>Муниципальная программа "Чистая вода" на 2014-2021 годы"</t>
  </si>
  <si>
    <t>Постановление мэрии города Магадана от 20.06.2016 № 1762 "Об исполнении муниципальной программы "Повышение  безопасности дорожного движенеия муниципального образования "Город Магадан" на 2013-2015 годы"</t>
  </si>
  <si>
    <t>Муниципальная программа "Обеспечение доступным жильем и комфортными условиями проживания населения муниципального образования "Город Магадан" на 2015 - 2018 годы"</t>
  </si>
  <si>
    <t>Постановление мэрии города Магадана от 08.08.2016 года № 2391 "Об исполнении муниципальной программы "Совершенствование и развитие сети автодорог общего пользования местного значения в муниципальном образовании "Город Магадан"на 2009 - 2015 годы"</t>
  </si>
  <si>
    <t>№ 112 14.10.2016</t>
  </si>
  <si>
    <t>Ведомственная целевая программа "Благоустройство дворовых территорий муниципального образования "Город Магадан" на 2017 - 2019 годы"</t>
  </si>
  <si>
    <t>ДСАТЭК мэрии г. Магадана, МБУ "Гэлуд", МБУ "Горсвет", МБУ "КЗХ</t>
  </si>
  <si>
    <t>20172019 гг, в т.ч.</t>
  </si>
  <si>
    <t>1  год (2017)</t>
  </si>
  <si>
    <t>2  год (2018)</t>
  </si>
  <si>
    <t>3 год (2019)</t>
  </si>
  <si>
    <t>№ 113  24.10.2016</t>
  </si>
  <si>
    <t>Муниципальная программа "Совершенствование транспортного обслуживания населения муниципального образования "Город Магадан" на 2017- 2020 годы</t>
  </si>
  <si>
    <t xml:space="preserve">20172020 гг,в  т.ч.      </t>
  </si>
  <si>
    <t>6 год (2019)</t>
  </si>
  <si>
    <t>7 год (2020)</t>
  </si>
  <si>
    <t>8 год (2021)</t>
  </si>
  <si>
    <t>1 год (2017)</t>
  </si>
  <si>
    <t>4 год (2020)</t>
  </si>
  <si>
    <t>5 год (2021)</t>
  </si>
  <si>
    <t>постановление мэрии г. Магадана от 20.10.2016 года  № 3209</t>
  </si>
  <si>
    <t>Комитет по работе с хозяйствующими субъектами мэрии города Магадана, департамент САТЭК, МБУ г. Магадана "ГЭЛУД", МБУ г. Магадана "ЦДСГПТ", УМВД Росси по Магаданской области, юридические и физические лица в соответствии с заключенными договорами</t>
  </si>
  <si>
    <t xml:space="preserve">Цель: Создание условий для предоставления транспортных услуг в муниципальном образовании  «Город Магадан».                              Задачи:1. Содержание в надлежащем состоянии маршрутной сети и объектов транспортной инфраструктуры муниципального образования «Город Магадан».
2. Организация пассажирских перевозок по городским социально-значимым и сезонным маршрутам регулярного сообщения с предоставлением транспортных услуг всем категориям граждан, в том числе по единым социальным проездным билетам.
</t>
  </si>
  <si>
    <t>№ 114  24.10.2016</t>
  </si>
  <si>
    <t xml:space="preserve">20172021 гг,в  т.ч.      </t>
  </si>
  <si>
    <t>постановление мэрии г. Магадана от 20.10.2016 года  № 3208</t>
  </si>
  <si>
    <t xml:space="preserve">Комитет экономического развития мэрии города Магадана, комитет по управлению муниципальным имуществом города Ма-гадана, комитет по работе с хозяйствующими субъектами  мэрии города Магадана, управление культуры мэрии города Магадана, управление по делам молодежи и связям с общественностью мэрии города Магадана, управление по информационной политике мэрии города Магадана, Магаданское региональное отделение Общероссийской общественной организации малого и среднего предпринимательства "Опора России", некоммерческая Микрофинансовая организация Фонд развития малого бизнеса и народных промыслов "БизнесКлюч"
</t>
  </si>
  <si>
    <t>Муниципальная программа "Развитие малого и среднего предпринимательства на территории муниципального образования "Город Магадан" на 2017-2021 годы</t>
  </si>
  <si>
    <t xml:space="preserve">Цель: Создание благоприятных условий для устойчивого развития субъектов малого и среднего предпринимательства (далее – субъекты МСП) на территории муниципального образования "Город Магадан".
Задачи:
- совершенствование системы информационной, финансовой, консультационной и имущественной поддержки МСП;
- стимулирование экономической активности и популяризация положительного опыта деятельности МСП; 
- содействие росту конкурентоспособности МСП и продвижению производимых ими продукции (поставка продукции, выполняемых работ, оказываемых услуг);
- устранение административных барьеров, препятствующих развитию субъектов МСП
</t>
  </si>
  <si>
    <t>№ 115  24.10.2016</t>
  </si>
  <si>
    <t>Муниципальная программа "Развитие физической культуры, спорта и туризма в городе Магадане на 2017-2021 годы"</t>
  </si>
  <si>
    <t>постановление мэрии г. Магадана от 21.10.2016 года  № 3240</t>
  </si>
  <si>
    <t xml:space="preserve">Цель: Создание условий для развития физической культуры, школьного и массового спорта, туризма в муниципальном образовании «Город Магадан». 
Задачи:
- пропаганда здорового образа жизни, популяризация отдельных видов спорта;
- предоставление качественных услуг дополнительного образования в сфере физической культуры и спорта. Сохранение контингента учащихся детско-юношеских спортивных школ;
- развитие инфраструктуры физической культуры и спорта в муниципальном образовании «Город Магадан», в том числе для лиц с ограниченными физическими возможностями; 
- повышение заинтересованности горожан к занятию спортивным туризмом. 
</t>
  </si>
  <si>
    <t xml:space="preserve">Комитет по физической культуре, спорту и туризму мэрии города Магадана (подведомственные учреждения), управление по делам молодежи и связям с общественностью мэрии города Магадана (подведомственные учреждения), департамент строительства, архитектуры, технического и экологического контроля мэрии грода Магадана (муниципальное бюджетное учреждение города Магадана "Городское эксплуатационно-линейное управление дорог", муниципальное бюджетное учреждение грода Магадана "Горсвет", мунициипальное бюджетное учреждение города Магадана "Комбинат зеленого хозяйства")  </t>
  </si>
  <si>
    <t>№ 116 31.10.2016</t>
  </si>
  <si>
    <t>Муниципальная программа "Исполнение наказов избирателей депутатам Магаданской городской Думы на 2017-2018 годы"</t>
  </si>
  <si>
    <t>постановление мэрии г. Магадана от 28.10.2016 года  № 3312</t>
  </si>
  <si>
    <t>Постановление мэрии города Магадана от 16.08.2016г  № 2488 "Об исполении муниципальной программы "Совершенствование системы мероприятий пожарной безопасности, защиты населения и территории муниципального образования "Город Магадан" от чрезвычайных ситуаций природного и техногенного характера в 2011-2015 годах</t>
  </si>
  <si>
    <t>Постановление мэрии города Магадана от 18.08.2016г  № 2538 "Об исполении муниципальной программы "Развитие сельскохозяйственной отрасли муниципального образования "Город Магадан" на 2011-2015 годы"</t>
  </si>
  <si>
    <t>Приказ от 14.10.2016 г    № 300</t>
  </si>
  <si>
    <t>Цель: Обеспечение и повышение комфортности условий проживания граждан.</t>
  </si>
  <si>
    <t>Задачи: Поддержание и улучшение эстэтического состояния дворов и территорий социально значимых объектов, сохранение уголков природы на городских территориях в условиях сложившейся застройки города.</t>
  </si>
  <si>
    <t>№ 117 27.12.2016</t>
  </si>
  <si>
    <t>постановление мэрии г. Магадана от 26.12.2016 года  № 4011</t>
  </si>
  <si>
    <t>Управление кадровой политики и муниципальной службы мэрии города Магадана</t>
  </si>
  <si>
    <t>2017-2019 гг, в т.ч.</t>
  </si>
  <si>
    <t>2017-2021 гг, в т.ч.</t>
  </si>
  <si>
    <t>Аппарат мэрии г. Магадана, ДСАТЭК, ДЖКХ, ДО, комитет по финансам мэрии г. Магадана, КФКСТ, КУМИ, управление по информационной политики мэрии г. Магадана, УК, управление кадровой политики и муниципальной службы мэрии г. Магадана, УДМСО, управление по учету и распределению жилой площади мэрии г. Магадана, УАТК</t>
  </si>
  <si>
    <t>Цель - повышение эффективности и результативности муниципальной службы, развитие кадрового потенциала.</t>
  </si>
  <si>
    <t>Муниципальная программа "Развитие муниципальной службы в мэрии города Магадана" на 2017 -2021 годы</t>
  </si>
  <si>
    <t>Задачи: Внедрени е эффективных технологий кадровой работы, направленных на на подбор квалифицированных кадров для муниципальной службы, оценка эффективности деятельности муниципальных служащих, повышение их профессиональной компетентности, создание условий для результативной профессиональной служебной деятельности, должностного (служебного) роста и др.</t>
  </si>
  <si>
    <t xml:space="preserve">Цель:  выполнение наказов избирателей депутатам Магаданской городской Думы VI созыва </t>
  </si>
  <si>
    <t xml:space="preserve">Задачи: Внедрение оперативного учета и предварительного анализа наказов избирателей депутатам Магаданской городской Думы
2. Осуществление контроля над исполнением наказов избирателей
3. Обеспечение эффективного взаимодействия представительного и исполнительно-распорядительного органа муниципального образования «Город Магадан» по исполнению мероприятий, разработанных в рамках реализации наказов избирателей депутатам Магаданской городской Думы </t>
  </si>
  <si>
    <t>Постановление мэрии города Магадана от 13.02.2017 г № 377 "Об исполнении муниципальной программы "Капитальный ремонт многоквартирных домов, расположенных на территории исторической застройки муниципального образования "Город Магадан" в  2012-2015 годах"</t>
  </si>
  <si>
    <t>Постановление мэрии города Магадана от 31.05.2017 г № 1550 "Об исполнении муниципальной программы "Развитие муниципальной службы в мэрии города Магадана" на 2015-2016 годы"</t>
  </si>
  <si>
    <t xml:space="preserve"> Комитет экономического развития мэрии города Магадана, комитет по управлению муниципальным имуществом города Магадана, правовое управление мэрии города Магадана, комитет по работе с хозяйствующими субъектами мэрии города Магадана, департамент САТЭК мэрии города Магадана, управление культуры мэрии города Магадана, управление по делам молодежи и связям с общественностью мэрии города Магадана, управление по информационной политике мэрии города Магадана, управление муниципальных закупок мэрии города Магадана, координационный совет в области развития малого и среднего предпринимательства при мэре города Магадана, МФО Фонд "БизнесКлюч", некоммерческая организация "Магаданский региональный фонд содействия развитию предпринимательства", ООО "Городская реклама и информация", Министерство экономического развития, инвестиционной политики и инноваций Магаданской области,  газета "Вечерний Магадан", радиостанция FM "Авторадио"</t>
  </si>
  <si>
    <t>Цель:
Обеспечение благоприятных условий для развития малого и среднего предпринимательства, повышение его роли в социально-экономическом развитии муниципального образования "Город Магадан", стимулирование экономической активности субъектов малого и среднего предпринимательства на территории муниципального образования "Город Магадан".
Задачи:
- формирование правовой среды для развития малого и среднего предпринимательства;
- развитие методов и механизмов содействия субъектам малого и среднего предпринимательства в доступе к финансовым, имущественным, земельным и информационным ресурсам;
- содействие росту конкурентоспособности субъектов малого и среднего предпринимательства и продвижению производимых ими продукции (выполняемых работ, оказываемых услуг) и результатов интеллектуальной деятельности за пределами города Магадана и на внешние рынки;
- повышение социальной ответственности субъектов малого и среднего предпринимательства. Укрепление системы социального партнерства;
- совершенствование системы получения субъектами малого и среднего предпринимательства организационной, консультационной и информационной поддержки по широкому спектру ведения бизнеса;
- популяризация предпринимательской деятельности среди молодежи и повышение статуса предпринимателя в современном обществе</t>
  </si>
  <si>
    <t>Постановление мэрии города Магадана от 18.08.2017 г № 2642 "Об исполнении муниципальной программы "Развитие малого и среднего предпринимательства на территории муниципального образования "Город Магадан" на 2010- 2016 годы"</t>
  </si>
  <si>
    <t>№ 118 19.09.2017</t>
  </si>
  <si>
    <t>Муниципальная программа "Молодежь Магадана" на 2018-2022 годы"</t>
  </si>
  <si>
    <t>18.09.2017 № 3026</t>
  </si>
  <si>
    <t>Управление по делам молодежи и связям с общественностью мэрии города Магадана</t>
  </si>
  <si>
    <t>Цель: создание условий для успешной самореализации молодежи, направленной на раскрытие ее потенциала.</t>
  </si>
  <si>
    <t xml:space="preserve">Задачи:
1) гражданское и патриотическое воспитание молодежи, содействие формированию правовых, культурных и нравственных ценностей среди молодежи;
2) формирование системы поддержки инициативной и талантливой молодежи, молодежных проектов, инициатив;
3) вовлечение молодежи в социальную практику и ее информирование о потенциальных возможностях саморазвития;
4) оказание содействия в решении жилищных проблем молодых семей
</t>
  </si>
  <si>
    <t>2018 - 2022 годы, в т.ч.:</t>
  </si>
  <si>
    <t>1 год (2018)</t>
  </si>
  <si>
    <t>2  год (2019)</t>
  </si>
  <si>
    <t>3 год (2020)</t>
  </si>
  <si>
    <t>4 год (2021)</t>
  </si>
  <si>
    <t>5 год (2022)</t>
  </si>
  <si>
    <t xml:space="preserve">Управление по делам молодежи и связям с общественностью мэрии города Магадана, в том числе: муниципальное бюджетное учреждение дополнительного образования «Детско-юношеский центр» (далее – МБУДО «ДЮЦ»), муниципальное бюджетное учреждение  дополнительного образования «Социально-педагогический центр» (далее – МБУДО «СПЦ»), муниципальное бюджетное учреждение дополнительного образования «Магаданский военный спортивно-технический центр «Подвиг» (далее –  МБУДО «МВСТЦ «Подвиг»);
Управление по учету и распределению жилой площади мэрии города Магадана, в том числе: муниципальное бюджетное учреждение города Магадана «Горжилсервис» (далее – МБУ г. Магадана «Горжилсервис»);
Департамент образования мэрии города Магадана
</t>
  </si>
  <si>
    <t>Постановление мэрии г. Магадана от 02.10.2017 г  № 3173 "Об исполнении муниципальной программы "Совершенствование транспортного обслуживания населения муниципального образования "Город Магадан" на 2015-2016 годы"</t>
  </si>
  <si>
    <t>№ 119  23.10.2017</t>
  </si>
  <si>
    <t>Муниципальная программа "Профилактика правонарушений, терроризма и экстремизма на территории муниципального образования "Город Магадан" на 2018-2022 годы"</t>
  </si>
  <si>
    <t>13.10.2017 г        № 3308</t>
  </si>
  <si>
    <t>Отдел защиты информации, специальной документации и взаимодействия с правоохранительными органами мэрии города Магадана</t>
  </si>
  <si>
    <t>Отдел МВД России по городу Магадану (ОМВД); Управление ФСБ России по Магаданской области (УФСБ); Отдел Федеральной службы войск национальной гвардии Российской Федерации по Магаданской области (Росгвардия); Управляющие организации.</t>
  </si>
  <si>
    <t>Цель:                        Обеспечение общественной безопасности населения муниципального образования "Город Магадан".                       Задачи:                                              1. Снижение уровня преступности на территории города.                                                 2. Профилактика безнадзорности, правонарушений несовершеннолетних.                       3. Информационно-пропагандистское противодействие экстремистским и террористическим проявлениям, профилактика правонарушений.                           4. Вовлечение граждан, организаций, предприятий всех форм собственности, учреждений, в мероприятия по предупреждению правонарушений, экстремистских и террористических проявлений.                          5. Совершенствование межведомственного взаимодействия в области профилактики правонарушений, проявлений терроризма и экстремизма.</t>
  </si>
  <si>
    <t>2018-2022</t>
  </si>
  <si>
    <t>№ 120  24.10.2017</t>
  </si>
  <si>
    <t>Муниципальная программа "Организация похоронного дела на территории муниципального образования "Город Магадан" на 2018-2022 годы"</t>
  </si>
  <si>
    <t>19.10.2017 г        № 3350</t>
  </si>
  <si>
    <t>Департамент жилищно-коммунального хозяй-ства и коммунальной инфраструктуры мэрии города Магадана</t>
  </si>
  <si>
    <t xml:space="preserve">Департамент жилищно-коммунального хозяйства и коммунальной инфраструктуры мэрии города Магадана (ДЖКХ);
Юридические (физические) лица, в соответст-вии с действующим законодательством
</t>
  </si>
  <si>
    <t>Цель программы: совершенствование системы организации похоронного дела на территории муниципального образования «Город Магадан»</t>
  </si>
  <si>
    <t xml:space="preserve">Задачи программы:
- повышение уровня благоустройства кладбищ, создание современной системы сервиса;
- совершенствование использование земельных площадей для захоронений;
- обеспечение санитарно-эпидемиологической безопасности населения и урегулирования от-ношений, связанных с осуществлением вывоза в морг тел умерших и погибших граждан.
</t>
  </si>
  <si>
    <t>№ 121  01.11.2017</t>
  </si>
  <si>
    <t>Муниципальная программа "Энергосбережение и повышение энергетической эффективности на территории муниципального образования "Город Магадан" на 2018-2022 годы"</t>
  </si>
  <si>
    <t>31.10.2017 г        № 3510</t>
  </si>
  <si>
    <t xml:space="preserve">1. Мэрия г. Магадана.
2. Департамент строительства, архитектуры, технического и экологического контроля мэрии города Магадана (далее – ДСАТЭК).
3. Управление по делам молодежи и связям с общественностью мэрии города Магадана (далее – УДМиСО).
4. Департамент образования мэрии города Магадана (далее – ДО).
5. Управление культуры мэрии города Магадана (далее – УК).
6. Комитет по физической культуре, спорту и туризму мэрии города Магадана (далее – КФКСиТ).
7. Муниципальное казенное учреждение «Управление по делам гражданской обороны и чрезвычайным ситуациям мэрии города Магадана» (далее – УГОиЧС).
8. ДЖКХ.
9. Управление административно-технического контроля мэрии города Магадана (далее – УАТК).
10. Управление по учету и распределению жилой площади мэрии города Магадана (далее – УЖ).
11. Муниципальное бюджетное учреждение «Центральная диспетчерская служба городского пассажирского транспорта» (далее – ЦДСГПТ).
12. Акционерное общество «Магаданэлектросеть» (далее – МЭС).
13. Публичное акционерное общество энергетики и электрификации «Магаданэнерго» (далее – МЭ).
14. Филилал «Колымские электрические сети» ОАО «Колымаэнерго» (далее – КЭС);
15. Муниципальное унитарное предприятие города Магадана «Магадантеплосеть» (далее – Магадантеплосеть).
16. Муниципальное унитарное предприятие города Магадана «Водоканал» (далее – Водоканал).
17. Комитет по управлению муниципальным имуществом города Магадана (далее –КУМИ). 
18. Лица, осуществляющие деятельность по управлению многоквартирными домами на территории муниципального образования «Город Магадан» (далее – Управляющие организации).
19. Собственники жилых помещений в многоквартирных домах и жилых домов.
</t>
  </si>
  <si>
    <t xml:space="preserve">Цели:
1) повышение эффективности использования топливно-энергетических ресурсов; 
2) повышение надежности и эффективности работы топливно-энергетического комплекса.
</t>
  </si>
  <si>
    <t xml:space="preserve">Задачи:
1) обеспечение учета объема потребляемых энергетических ресурсов;
2) снижение расходов бюджета муниципального образования «Город Магадан» на оплату за потребленные энергетические ресурсы;
3) сокращение потерь энергетических ресурсов при их транспортировке;
4) повышение эффективности энергопотребления путем внедрения современных энергосберегающих технологий и оборудования;
5) внедрение и реализации механизма энергосервисных услуг;
6) пропаганда и воспитание энергосберегающего поведения граждан.
</t>
  </si>
  <si>
    <t>Ведомственная целевая программа «Модернизация уличного освещения муниципального образования «Город Магадан» на 2018-2020 годы»</t>
  </si>
  <si>
    <t>№ 122  07.12.2017</t>
  </si>
  <si>
    <t>Департамент строительства, архитектуры, технического и экологического контроля мэрии города Магадана; муниципальное бюджетное учреждение "Горсвет".</t>
  </si>
  <si>
    <t xml:space="preserve">Цель Программы:
- Обеспечение надежного и высокоэффективного наружного освещения территории муниципального образования «Город Магадан»
Задачи Программы:
- модернизация существующих сетей наружного освещения муниципального образования «Город Магадан»;
- повышение надежности и эффективности установок наружного освещения, а также снижение эксплуатационных затрат.
</t>
  </si>
  <si>
    <t>2018-2020</t>
  </si>
  <si>
    <t xml:space="preserve">                                                      Единый реестр муниципальных программ и ведомственных целевых программ муниципального образования "Город Магадан  на 01.01.2018 г </t>
  </si>
  <si>
    <r>
      <t xml:space="preserve">Участники программы </t>
    </r>
    <r>
      <rPr>
        <i/>
        <sz val="8"/>
        <color indexed="8"/>
        <rFont val="Arial Cyr"/>
        <family val="0"/>
      </rPr>
      <t>(для городских целевых программ и долгосрочных целевых программ)</t>
    </r>
  </si>
  <si>
    <r>
      <t xml:space="preserve">В т.ч.:                             1 </t>
    </r>
    <r>
      <rPr>
        <sz val="9"/>
        <color indexed="8"/>
        <rFont val="Times New Roman"/>
        <family val="1"/>
      </rPr>
      <t>год  (2003г)</t>
    </r>
  </si>
  <si>
    <r>
      <t xml:space="preserve">В т.ч.:                            1 </t>
    </r>
    <r>
      <rPr>
        <sz val="9"/>
        <color indexed="8"/>
        <rFont val="Times New Roman"/>
        <family val="1"/>
      </rPr>
      <t>год  (2006г)</t>
    </r>
  </si>
  <si>
    <r>
      <t xml:space="preserve">В т.ч.:                              1 </t>
    </r>
    <r>
      <rPr>
        <sz val="9"/>
        <color indexed="8"/>
        <rFont val="Times New Roman"/>
        <family val="1"/>
      </rPr>
      <t>год  (2006г)</t>
    </r>
  </si>
  <si>
    <r>
      <t xml:space="preserve">В т.ч.:                             1 </t>
    </r>
    <r>
      <rPr>
        <sz val="9"/>
        <color indexed="8"/>
        <rFont val="Times New Roman"/>
        <family val="1"/>
      </rPr>
      <t>год  (2006г)</t>
    </r>
  </si>
  <si>
    <r>
      <t xml:space="preserve">В т.ч.:                              1 </t>
    </r>
    <r>
      <rPr>
        <sz val="9"/>
        <color indexed="8"/>
        <rFont val="Times New Roman"/>
        <family val="1"/>
      </rPr>
      <t>год  (2007г)</t>
    </r>
  </si>
  <si>
    <r>
      <t xml:space="preserve">В т.ч.:                             1 </t>
    </r>
    <r>
      <rPr>
        <sz val="9"/>
        <color indexed="8"/>
        <rFont val="Times New Roman"/>
        <family val="1"/>
      </rPr>
      <t>год  (2007г)</t>
    </r>
  </si>
  <si>
    <r>
      <t xml:space="preserve">В т.ч.:                            1 </t>
    </r>
    <r>
      <rPr>
        <sz val="9"/>
        <color indexed="8"/>
        <rFont val="Times New Roman"/>
        <family val="1"/>
      </rPr>
      <t>год  (2007г)</t>
    </r>
  </si>
  <si>
    <r>
      <t xml:space="preserve">В т.ч.:                                 1 </t>
    </r>
    <r>
      <rPr>
        <sz val="9"/>
        <color indexed="8"/>
        <rFont val="Times New Roman"/>
        <family val="1"/>
      </rPr>
      <t>год  (2008г)</t>
    </r>
  </si>
  <si>
    <r>
      <t xml:space="preserve">В т.ч.:                             1 </t>
    </r>
    <r>
      <rPr>
        <sz val="9"/>
        <color indexed="8"/>
        <rFont val="Times New Roman"/>
        <family val="1"/>
      </rPr>
      <t>год  (2008г)</t>
    </r>
  </si>
  <si>
    <r>
      <t xml:space="preserve">В т.ч.:                            1 </t>
    </r>
    <r>
      <rPr>
        <sz val="9"/>
        <color indexed="8"/>
        <rFont val="Times New Roman"/>
        <family val="1"/>
      </rPr>
      <t>год  (2008г)</t>
    </r>
  </si>
  <si>
    <r>
      <t xml:space="preserve">В т.ч.:                              1 </t>
    </r>
    <r>
      <rPr>
        <sz val="9"/>
        <color indexed="8"/>
        <rFont val="Times New Roman"/>
        <family val="1"/>
      </rPr>
      <t>год  (2008г)</t>
    </r>
  </si>
  <si>
    <r>
      <t xml:space="preserve">В т.ч.:                             1 </t>
    </r>
    <r>
      <rPr>
        <sz val="9"/>
        <color indexed="8"/>
        <rFont val="Times New Roman"/>
        <family val="1"/>
      </rPr>
      <t>год  (2009г)</t>
    </r>
  </si>
  <si>
    <r>
      <t>Приказ</t>
    </r>
    <r>
      <rPr>
        <sz val="10"/>
        <color indexed="8"/>
        <rFont val="Times New Roman"/>
        <family val="1"/>
      </rPr>
      <t xml:space="preserve"> № 13     от  24.03.2009 г</t>
    </r>
  </si>
  <si>
    <r>
      <t>Приказ</t>
    </r>
    <r>
      <rPr>
        <sz val="10"/>
        <color indexed="8"/>
        <rFont val="Times New Roman"/>
        <family val="1"/>
      </rPr>
      <t xml:space="preserve"> № 79-ОД от  22.04.2009 г</t>
    </r>
  </si>
  <si>
    <r>
      <t>Приказ</t>
    </r>
    <r>
      <rPr>
        <sz val="10"/>
        <color indexed="8"/>
        <rFont val="Times New Roman"/>
        <family val="1"/>
      </rPr>
      <t xml:space="preserve"> № 80-ОД от  22.04.2009 г</t>
    </r>
  </si>
  <si>
    <r>
      <t>Приказ</t>
    </r>
    <r>
      <rPr>
        <sz val="10"/>
        <color indexed="8"/>
        <rFont val="Times New Roman"/>
        <family val="1"/>
      </rPr>
      <t xml:space="preserve"> № 81-ОД от  22.04.2009 г</t>
    </r>
  </si>
  <si>
    <r>
      <t>Приказ</t>
    </r>
    <r>
      <rPr>
        <sz val="10"/>
        <color indexed="8"/>
        <rFont val="Times New Roman"/>
        <family val="1"/>
      </rPr>
      <t xml:space="preserve"> № 523  от 22.09.2009г</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</si>
</sst>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m"/>
    <numFmt numFmtId="173" formatCode="0.000"/>
    <numFmt numFmtId="174" formatCode="0.0000"/>
    <numFmt numFmtId="175" formatCode="0.0"/>
    <numFmt numFmtId="176" formatCode="mmm/yyyy"/>
    <numFmt numFmtId="177" formatCode="#,##0&quot;р.&quot;"/>
    <numFmt numFmtId="178" formatCode="[$-FC19]d\ mmmm\ yyyy\ &quot;г.&quot;"/>
    <numFmt numFmtId="179" formatCode="0;[Red]0"/>
    <numFmt numFmtId="180" formatCode="0000"/>
    <numFmt numFmtId="181" formatCode="000"/>
    <numFmt numFmtId="182" formatCode="0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62">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i/>
      <sz val="10"/>
      <color indexed="8"/>
      <name val="Arial Cyr"/>
      <family val="0"/>
    </font>
    <font>
      <sz val="10"/>
      <color indexed="8"/>
      <name val="Arial Cyr"/>
      <family val="0"/>
    </font>
    <font>
      <b/>
      <sz val="12"/>
      <color indexed="8"/>
      <name val="Times New Roman"/>
      <family val="1"/>
    </font>
    <font>
      <i/>
      <sz val="8"/>
      <color indexed="8"/>
      <name val="Arial Cyr"/>
      <family val="0"/>
    </font>
    <font>
      <sz val="10"/>
      <color indexed="8"/>
      <name val="Times New Roman"/>
      <family val="1"/>
    </font>
    <font>
      <sz val="9"/>
      <color indexed="8"/>
      <name val="Times New Roman"/>
      <family val="1"/>
    </font>
    <font>
      <b/>
      <u val="single"/>
      <sz val="10"/>
      <color indexed="8"/>
      <name val="Times New Roman"/>
      <family val="1"/>
    </font>
    <font>
      <b/>
      <sz val="10"/>
      <color indexed="8"/>
      <name val="Times New Roman"/>
      <family val="1"/>
    </font>
    <font>
      <sz val="9"/>
      <color indexed="8"/>
      <name val="Arial Cyr"/>
      <family val="0"/>
    </font>
    <font>
      <sz val="8"/>
      <color indexed="8"/>
      <name val="Times New Roman"/>
      <family val="1"/>
    </font>
    <font>
      <sz val="11"/>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i/>
      <sz val="10"/>
      <color theme="1"/>
      <name val="Arial Cyr"/>
      <family val="0"/>
    </font>
    <font>
      <sz val="10"/>
      <color theme="1"/>
      <name val="Times New Roman"/>
      <family val="1"/>
    </font>
    <font>
      <b/>
      <sz val="10"/>
      <color theme="1"/>
      <name val="Times New Roman"/>
      <family val="1"/>
    </font>
    <font>
      <b/>
      <sz val="12"/>
      <color theme="1"/>
      <name val="Times New Roman"/>
      <family val="1"/>
    </font>
    <font>
      <sz val="9"/>
      <color theme="1"/>
      <name val="Times New Roman"/>
      <family val="1"/>
    </font>
    <font>
      <b/>
      <u val="single"/>
      <sz val="10"/>
      <color theme="1"/>
      <name val="Times New Roman"/>
      <family val="1"/>
    </font>
    <font>
      <sz val="9"/>
      <color theme="1"/>
      <name val="Arial Cyr"/>
      <family val="0"/>
    </font>
    <font>
      <sz val="8"/>
      <color theme="1"/>
      <name val="Times New Roman"/>
      <family val="1"/>
    </font>
    <font>
      <sz val="11"/>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98">
    <xf numFmtId="0" fontId="0" fillId="0" borderId="0" xfId="0" applyAlignment="1">
      <alignment/>
    </xf>
    <xf numFmtId="0" fontId="0" fillId="0" borderId="10" xfId="0" applyBorder="1" applyAlignment="1">
      <alignment wrapText="1"/>
    </xf>
    <xf numFmtId="0" fontId="51" fillId="33" borderId="0" xfId="0" applyFont="1" applyFill="1" applyAlignment="1">
      <alignment wrapText="1" shrinkToFit="1"/>
    </xf>
    <xf numFmtId="0" fontId="51" fillId="33" borderId="11" xfId="0" applyFont="1" applyFill="1" applyBorder="1" applyAlignment="1">
      <alignment horizontal="center" vertical="top" wrapText="1" shrinkToFit="1"/>
    </xf>
    <xf numFmtId="0" fontId="51" fillId="33" borderId="12" xfId="0" applyFont="1" applyFill="1" applyBorder="1" applyAlignment="1">
      <alignment horizontal="center" vertical="top" wrapText="1" shrinkToFit="1"/>
    </xf>
    <xf numFmtId="0" fontId="51" fillId="33" borderId="13" xfId="0" applyFont="1" applyFill="1" applyBorder="1" applyAlignment="1">
      <alignment horizontal="center" vertical="top" wrapText="1" shrinkToFit="1"/>
    </xf>
    <xf numFmtId="0" fontId="51" fillId="33" borderId="14" xfId="0" applyFont="1" applyFill="1" applyBorder="1" applyAlignment="1">
      <alignment horizontal="center" vertical="top" wrapText="1" shrinkToFit="1"/>
    </xf>
    <xf numFmtId="0" fontId="51" fillId="33" borderId="15" xfId="0" applyFont="1" applyFill="1" applyBorder="1" applyAlignment="1">
      <alignment horizontal="center" vertical="top" wrapText="1" shrinkToFit="1"/>
    </xf>
    <xf numFmtId="0" fontId="51" fillId="33" borderId="16" xfId="0" applyFont="1" applyFill="1" applyBorder="1" applyAlignment="1">
      <alignment horizontal="center" vertical="top" wrapText="1" shrinkToFit="1"/>
    </xf>
    <xf numFmtId="0" fontId="52" fillId="33" borderId="17" xfId="0" applyFont="1" applyFill="1" applyBorder="1" applyAlignment="1">
      <alignment horizontal="center" vertical="center" wrapText="1" shrinkToFit="1"/>
    </xf>
    <xf numFmtId="0" fontId="53" fillId="33" borderId="11" xfId="0" applyFont="1" applyFill="1" applyBorder="1" applyAlignment="1">
      <alignment horizontal="center" vertical="top" wrapText="1" shrinkToFit="1"/>
    </xf>
    <xf numFmtId="0" fontId="51" fillId="33" borderId="13" xfId="0" applyFont="1" applyFill="1" applyBorder="1" applyAlignment="1">
      <alignment horizontal="justify" vertical="top" wrapText="1" shrinkToFit="1"/>
    </xf>
    <xf numFmtId="0" fontId="51" fillId="33" borderId="14" xfId="0" applyFont="1" applyFill="1" applyBorder="1" applyAlignment="1">
      <alignment horizontal="justify" vertical="top" wrapText="1" shrinkToFit="1"/>
    </xf>
    <xf numFmtId="0" fontId="51" fillId="33" borderId="15" xfId="0" applyFont="1" applyFill="1" applyBorder="1" applyAlignment="1">
      <alignment horizontal="justify" vertical="top" wrapText="1" shrinkToFit="1"/>
    </xf>
    <xf numFmtId="0" fontId="51" fillId="33" borderId="16" xfId="0" applyFont="1" applyFill="1" applyBorder="1" applyAlignment="1">
      <alignment horizontal="justify" vertical="top" wrapText="1" shrinkToFit="1"/>
    </xf>
    <xf numFmtId="0" fontId="52" fillId="33" borderId="13" xfId="0" applyFont="1" applyFill="1" applyBorder="1" applyAlignment="1">
      <alignment horizontal="center" vertical="center" wrapText="1" shrinkToFit="1"/>
    </xf>
    <xf numFmtId="0" fontId="52" fillId="33" borderId="0" xfId="0" applyFont="1" applyFill="1" applyBorder="1" applyAlignment="1">
      <alignment horizontal="center" vertical="center" wrapText="1" shrinkToFit="1"/>
    </xf>
    <xf numFmtId="0" fontId="52" fillId="33" borderId="15" xfId="0" applyFont="1" applyFill="1" applyBorder="1" applyAlignment="1">
      <alignment horizontal="center" vertical="center" wrapText="1" shrinkToFit="1"/>
    </xf>
    <xf numFmtId="0" fontId="52" fillId="33" borderId="18" xfId="0" applyFont="1" applyFill="1" applyBorder="1" applyAlignment="1">
      <alignment horizontal="center" vertical="center" wrapText="1" shrinkToFit="1"/>
    </xf>
    <xf numFmtId="0" fontId="52" fillId="33" borderId="14" xfId="0" applyFont="1" applyFill="1" applyBorder="1" applyAlignment="1">
      <alignment horizontal="center" vertical="center" wrapText="1" shrinkToFit="1"/>
    </xf>
    <xf numFmtId="0" fontId="52" fillId="33" borderId="16" xfId="0" applyFont="1" applyFill="1" applyBorder="1" applyAlignment="1">
      <alignment horizontal="center" vertical="center" wrapText="1" shrinkToFit="1"/>
    </xf>
    <xf numFmtId="0" fontId="51" fillId="33" borderId="13" xfId="0" applyFont="1" applyFill="1" applyBorder="1" applyAlignment="1">
      <alignment wrapText="1" shrinkToFit="1"/>
    </xf>
    <xf numFmtId="0" fontId="51" fillId="33" borderId="14" xfId="0" applyFont="1" applyFill="1" applyBorder="1" applyAlignment="1">
      <alignment wrapText="1" shrinkToFit="1"/>
    </xf>
    <xf numFmtId="0" fontId="51" fillId="33" borderId="15" xfId="0" applyFont="1" applyFill="1" applyBorder="1" applyAlignment="1">
      <alignment wrapText="1" shrinkToFit="1"/>
    </xf>
    <xf numFmtId="0" fontId="51" fillId="33" borderId="16" xfId="0" applyFont="1" applyFill="1" applyBorder="1" applyAlignment="1">
      <alignment wrapText="1" shrinkToFit="1"/>
    </xf>
    <xf numFmtId="0" fontId="53" fillId="33" borderId="17" xfId="0" applyFont="1" applyFill="1" applyBorder="1" applyAlignment="1">
      <alignment horizontal="center" vertical="top" wrapText="1" shrinkToFit="1"/>
    </xf>
    <xf numFmtId="0" fontId="51" fillId="33" borderId="17" xfId="0" applyFont="1" applyFill="1" applyBorder="1" applyAlignment="1">
      <alignment horizontal="center" vertical="top" wrapText="1" shrinkToFit="1"/>
    </xf>
    <xf numFmtId="0" fontId="52" fillId="33" borderId="11" xfId="0" applyFont="1" applyFill="1" applyBorder="1" applyAlignment="1">
      <alignment horizontal="center" vertical="center" wrapText="1" shrinkToFit="1"/>
    </xf>
    <xf numFmtId="0" fontId="52" fillId="33" borderId="12" xfId="0" applyFont="1" applyFill="1" applyBorder="1" applyAlignment="1">
      <alignment horizontal="center" vertical="center" wrapText="1" shrinkToFit="1"/>
    </xf>
    <xf numFmtId="0" fontId="52" fillId="33" borderId="13" xfId="0" applyFont="1" applyFill="1" applyBorder="1" applyAlignment="1">
      <alignment horizontal="center" vertical="center" wrapText="1" shrinkToFit="1"/>
    </xf>
    <xf numFmtId="0" fontId="52" fillId="33" borderId="14" xfId="0" applyFont="1" applyFill="1" applyBorder="1" applyAlignment="1">
      <alignment horizontal="center" vertical="center" wrapText="1" shrinkToFit="1"/>
    </xf>
    <xf numFmtId="0" fontId="52" fillId="33" borderId="15" xfId="0" applyFont="1" applyFill="1" applyBorder="1" applyAlignment="1">
      <alignment horizontal="center" vertical="center" wrapText="1" shrinkToFit="1"/>
    </xf>
    <xf numFmtId="0" fontId="52" fillId="33" borderId="16" xfId="0" applyFont="1" applyFill="1" applyBorder="1" applyAlignment="1">
      <alignment horizontal="center" vertical="center" wrapText="1" shrinkToFit="1"/>
    </xf>
    <xf numFmtId="0" fontId="53" fillId="33" borderId="13" xfId="0" applyFont="1" applyFill="1" applyBorder="1" applyAlignment="1">
      <alignment horizontal="center" vertical="top" wrapText="1" shrinkToFit="1"/>
    </xf>
    <xf numFmtId="0" fontId="51" fillId="33" borderId="13" xfId="0" applyFont="1" applyFill="1" applyBorder="1" applyAlignment="1">
      <alignment horizontal="center" vertical="top" wrapText="1" shrinkToFit="1"/>
    </xf>
    <xf numFmtId="0" fontId="51" fillId="33" borderId="14" xfId="0" applyFont="1" applyFill="1" applyBorder="1" applyAlignment="1">
      <alignment horizontal="center" vertical="top" wrapText="1" shrinkToFit="1"/>
    </xf>
    <xf numFmtId="0" fontId="53" fillId="33" borderId="19" xfId="0" applyFont="1" applyFill="1" applyBorder="1" applyAlignment="1">
      <alignment horizontal="left" vertical="top" wrapText="1" shrinkToFit="1"/>
    </xf>
    <xf numFmtId="0" fontId="53" fillId="33" borderId="13" xfId="0" applyFont="1" applyFill="1" applyBorder="1" applyAlignment="1">
      <alignment horizontal="center" vertical="top" wrapText="1" shrinkToFit="1"/>
    </xf>
    <xf numFmtId="0" fontId="51" fillId="33" borderId="15" xfId="0" applyFont="1" applyFill="1" applyBorder="1" applyAlignment="1">
      <alignment horizontal="center" vertical="top" wrapText="1" shrinkToFit="1"/>
    </xf>
    <xf numFmtId="0" fontId="51" fillId="33" borderId="16" xfId="0" applyFont="1" applyFill="1" applyBorder="1" applyAlignment="1">
      <alignment horizontal="center" vertical="top" wrapText="1" shrinkToFit="1"/>
    </xf>
    <xf numFmtId="0" fontId="53" fillId="33" borderId="12" xfId="0" applyFont="1" applyFill="1" applyBorder="1" applyAlignment="1">
      <alignment horizontal="center" wrapText="1" shrinkToFit="1"/>
    </xf>
    <xf numFmtId="0" fontId="53" fillId="33" borderId="14" xfId="0" applyFont="1" applyFill="1" applyBorder="1" applyAlignment="1">
      <alignment horizontal="center" wrapText="1" shrinkToFit="1"/>
    </xf>
    <xf numFmtId="0" fontId="53" fillId="33" borderId="13" xfId="0" applyFont="1" applyFill="1" applyBorder="1" applyAlignment="1">
      <alignment horizontal="center" wrapText="1" shrinkToFit="1"/>
    </xf>
    <xf numFmtId="0" fontId="51" fillId="33" borderId="13" xfId="0" applyFont="1" applyFill="1" applyBorder="1" applyAlignment="1">
      <alignment horizontal="center" wrapText="1" shrinkToFit="1"/>
    </xf>
    <xf numFmtId="0" fontId="51" fillId="33" borderId="14" xfId="0" applyFont="1" applyFill="1" applyBorder="1" applyAlignment="1">
      <alignment horizontal="center" wrapText="1" shrinkToFit="1"/>
    </xf>
    <xf numFmtId="0" fontId="51" fillId="33" borderId="15" xfId="0" applyFont="1" applyFill="1" applyBorder="1" applyAlignment="1">
      <alignment horizontal="center" wrapText="1" shrinkToFit="1"/>
    </xf>
    <xf numFmtId="0" fontId="51" fillId="33" borderId="16" xfId="0" applyFont="1" applyFill="1" applyBorder="1" applyAlignment="1">
      <alignment horizontal="center" wrapText="1" shrinkToFit="1"/>
    </xf>
    <xf numFmtId="0" fontId="53" fillId="33" borderId="12" xfId="0" applyFont="1" applyFill="1" applyBorder="1" applyAlignment="1">
      <alignment horizontal="center" vertical="top" wrapText="1" shrinkToFit="1"/>
    </xf>
    <xf numFmtId="0" fontId="53" fillId="33" borderId="20" xfId="0" applyFont="1" applyFill="1" applyBorder="1" applyAlignment="1">
      <alignment horizontal="center" vertical="top" wrapText="1" shrinkToFit="1"/>
    </xf>
    <xf numFmtId="0" fontId="53" fillId="33" borderId="21" xfId="0" applyFont="1" applyFill="1" applyBorder="1" applyAlignment="1">
      <alignment horizontal="center" vertical="top" wrapText="1" shrinkToFit="1"/>
    </xf>
    <xf numFmtId="0" fontId="53" fillId="33" borderId="13" xfId="0" applyFont="1" applyFill="1" applyBorder="1" applyAlignment="1">
      <alignment horizontal="center" wrapText="1" shrinkToFit="1"/>
    </xf>
    <xf numFmtId="0" fontId="53" fillId="33" borderId="14" xfId="0" applyFont="1" applyFill="1" applyBorder="1" applyAlignment="1">
      <alignment horizontal="center" wrapText="1" shrinkToFit="1"/>
    </xf>
    <xf numFmtId="0" fontId="53" fillId="33" borderId="15" xfId="0" applyFont="1" applyFill="1" applyBorder="1" applyAlignment="1">
      <alignment horizontal="center" wrapText="1" shrinkToFit="1"/>
    </xf>
    <xf numFmtId="0" fontId="53" fillId="33" borderId="16" xfId="0" applyFont="1" applyFill="1" applyBorder="1" applyAlignment="1">
      <alignment horizontal="center" wrapText="1" shrinkToFit="1"/>
    </xf>
    <xf numFmtId="0" fontId="53" fillId="33" borderId="14" xfId="0" applyFont="1" applyFill="1" applyBorder="1" applyAlignment="1">
      <alignment horizontal="center" vertical="top" wrapText="1" shrinkToFit="1"/>
    </xf>
    <xf numFmtId="0" fontId="53" fillId="33" borderId="14" xfId="0" applyFont="1" applyFill="1" applyBorder="1" applyAlignment="1">
      <alignment horizontal="center" vertical="top" wrapText="1" shrinkToFit="1"/>
    </xf>
    <xf numFmtId="0" fontId="53" fillId="33" borderId="15" xfId="0" applyFont="1" applyFill="1" applyBorder="1" applyAlignment="1">
      <alignment horizontal="center" vertical="top" wrapText="1" shrinkToFit="1"/>
    </xf>
    <xf numFmtId="0" fontId="53" fillId="33" borderId="16" xfId="0" applyFont="1" applyFill="1" applyBorder="1" applyAlignment="1">
      <alignment horizontal="center" vertical="top" wrapText="1" shrinkToFit="1"/>
    </xf>
    <xf numFmtId="0" fontId="51" fillId="33" borderId="12" xfId="0" applyFont="1" applyFill="1" applyBorder="1" applyAlignment="1">
      <alignment/>
    </xf>
    <xf numFmtId="0" fontId="51" fillId="33" borderId="15" xfId="0" applyFont="1" applyFill="1" applyBorder="1" applyAlignment="1">
      <alignment/>
    </xf>
    <xf numFmtId="0" fontId="51" fillId="33" borderId="16" xfId="0" applyFont="1" applyFill="1" applyBorder="1" applyAlignment="1">
      <alignment/>
    </xf>
    <xf numFmtId="0" fontId="51" fillId="33" borderId="13" xfId="0" applyFont="1" applyFill="1" applyBorder="1" applyAlignment="1">
      <alignment/>
    </xf>
    <xf numFmtId="0" fontId="51" fillId="33" borderId="14" xfId="0" applyFont="1" applyFill="1" applyBorder="1" applyAlignment="1">
      <alignment/>
    </xf>
    <xf numFmtId="0" fontId="51" fillId="33" borderId="0" xfId="0" applyFont="1" applyFill="1" applyBorder="1" applyAlignment="1">
      <alignment/>
    </xf>
    <xf numFmtId="0" fontId="51" fillId="33" borderId="15" xfId="0" applyFont="1" applyFill="1" applyBorder="1" applyAlignment="1">
      <alignment/>
    </xf>
    <xf numFmtId="0" fontId="51" fillId="33" borderId="18" xfId="0" applyFont="1" applyFill="1" applyBorder="1" applyAlignment="1">
      <alignment/>
    </xf>
    <xf numFmtId="0" fontId="51" fillId="33" borderId="16" xfId="0" applyFont="1" applyFill="1" applyBorder="1" applyAlignment="1">
      <alignment/>
    </xf>
    <xf numFmtId="0" fontId="53" fillId="33" borderId="12" xfId="0" applyFont="1" applyFill="1" applyBorder="1" applyAlignment="1">
      <alignment/>
    </xf>
    <xf numFmtId="0" fontId="53" fillId="33" borderId="15" xfId="0" applyFont="1" applyFill="1" applyBorder="1" applyAlignment="1">
      <alignment/>
    </xf>
    <xf numFmtId="0" fontId="53" fillId="33" borderId="16" xfId="0" applyFont="1" applyFill="1" applyBorder="1" applyAlignment="1">
      <alignment/>
    </xf>
    <xf numFmtId="0" fontId="53" fillId="33" borderId="13" xfId="0" applyFont="1" applyFill="1" applyBorder="1" applyAlignment="1">
      <alignment/>
    </xf>
    <xf numFmtId="0" fontId="53" fillId="33" borderId="0" xfId="0" applyFont="1" applyFill="1" applyBorder="1" applyAlignment="1">
      <alignment/>
    </xf>
    <xf numFmtId="0" fontId="53" fillId="33" borderId="15" xfId="0" applyFont="1" applyFill="1" applyBorder="1" applyAlignment="1">
      <alignment/>
    </xf>
    <xf numFmtId="0" fontId="53" fillId="33" borderId="18" xfId="0" applyFont="1" applyFill="1" applyBorder="1" applyAlignment="1">
      <alignment/>
    </xf>
    <xf numFmtId="0" fontId="53" fillId="33" borderId="0" xfId="0" applyFont="1" applyFill="1" applyBorder="1" applyAlignment="1">
      <alignment horizontal="center" wrapText="1" shrinkToFit="1"/>
    </xf>
    <xf numFmtId="0" fontId="53" fillId="33" borderId="18" xfId="0" applyFont="1" applyFill="1" applyBorder="1" applyAlignment="1">
      <alignment horizontal="center" wrapText="1" shrinkToFit="1"/>
    </xf>
    <xf numFmtId="173" fontId="53" fillId="33" borderId="10" xfId="0" applyNumberFormat="1" applyFont="1" applyFill="1" applyBorder="1" applyAlignment="1">
      <alignment horizontal="center" vertical="top" wrapText="1" shrinkToFit="1"/>
    </xf>
    <xf numFmtId="0" fontId="53" fillId="33" borderId="15" xfId="0" applyFont="1" applyFill="1" applyBorder="1" applyAlignment="1">
      <alignment horizontal="center" vertical="top" wrapText="1" shrinkToFit="1"/>
    </xf>
    <xf numFmtId="0" fontId="53" fillId="33" borderId="16" xfId="0" applyFont="1" applyFill="1" applyBorder="1" applyAlignment="1">
      <alignment horizontal="center" vertical="top" wrapText="1" shrinkToFit="1"/>
    </xf>
    <xf numFmtId="0" fontId="53" fillId="33" borderId="14" xfId="0" applyFont="1" applyFill="1" applyBorder="1" applyAlignment="1">
      <alignment/>
    </xf>
    <xf numFmtId="173" fontId="53" fillId="33" borderId="10" xfId="0" applyNumberFormat="1" applyFont="1" applyFill="1" applyBorder="1" applyAlignment="1">
      <alignment horizontal="right" wrapText="1" shrinkToFit="1"/>
    </xf>
    <xf numFmtId="173" fontId="53" fillId="33" borderId="0" xfId="0" applyNumberFormat="1" applyFont="1" applyFill="1" applyBorder="1" applyAlignment="1">
      <alignment horizontal="right" wrapText="1" shrinkToFit="1"/>
    </xf>
    <xf numFmtId="173" fontId="53" fillId="33" borderId="22" xfId="0" applyNumberFormat="1" applyFont="1" applyFill="1" applyBorder="1" applyAlignment="1">
      <alignment horizontal="right" wrapText="1" shrinkToFit="1"/>
    </xf>
    <xf numFmtId="173" fontId="53" fillId="33" borderId="18" xfId="0" applyNumberFormat="1" applyFont="1" applyFill="1" applyBorder="1" applyAlignment="1">
      <alignment horizontal="right" wrapText="1" shrinkToFit="1"/>
    </xf>
    <xf numFmtId="0" fontId="53" fillId="33" borderId="19" xfId="0" applyFont="1" applyFill="1" applyBorder="1" applyAlignment="1">
      <alignment horizontal="justify" vertical="top" wrapText="1" shrinkToFit="1"/>
    </xf>
    <xf numFmtId="0" fontId="53" fillId="33" borderId="19" xfId="0" applyFont="1" applyFill="1" applyBorder="1" applyAlignment="1">
      <alignment horizontal="justify" vertical="top" wrapText="1"/>
    </xf>
    <xf numFmtId="0" fontId="53" fillId="33" borderId="10" xfId="0" applyFont="1" applyFill="1" applyBorder="1" applyAlignment="1">
      <alignment horizontal="justify" vertical="top" wrapText="1" shrinkToFit="1"/>
    </xf>
    <xf numFmtId="0" fontId="53" fillId="33" borderId="10" xfId="0" applyFont="1" applyFill="1" applyBorder="1" applyAlignment="1">
      <alignment horizontal="justify" vertical="top" wrapText="1"/>
    </xf>
    <xf numFmtId="0" fontId="51" fillId="33" borderId="10" xfId="0" applyFont="1" applyFill="1" applyBorder="1" applyAlignment="1">
      <alignment horizontal="justify" vertical="top" wrapText="1" shrinkToFit="1"/>
    </xf>
    <xf numFmtId="0" fontId="53" fillId="33" borderId="19" xfId="0" applyFont="1" applyFill="1" applyBorder="1" applyAlignment="1">
      <alignment horizontal="center" wrapText="1" shrinkToFit="1"/>
    </xf>
    <xf numFmtId="173" fontId="54" fillId="33" borderId="23" xfId="0" applyNumberFormat="1" applyFont="1" applyFill="1" applyBorder="1" applyAlignment="1">
      <alignment horizontal="right" wrapText="1" shrinkToFit="1"/>
    </xf>
    <xf numFmtId="173" fontId="54" fillId="33" borderId="19" xfId="0" applyNumberFormat="1" applyFont="1" applyFill="1" applyBorder="1" applyAlignment="1">
      <alignment horizontal="right" wrapText="1" shrinkToFit="1"/>
    </xf>
    <xf numFmtId="173" fontId="54" fillId="33" borderId="12" xfId="0" applyNumberFormat="1" applyFont="1" applyFill="1" applyBorder="1" applyAlignment="1">
      <alignment horizontal="right" wrapText="1" shrinkToFit="1"/>
    </xf>
    <xf numFmtId="0" fontId="53" fillId="33" borderId="10" xfId="0" applyFont="1" applyFill="1" applyBorder="1" applyAlignment="1">
      <alignment horizontal="center" wrapText="1" shrinkToFit="1"/>
    </xf>
    <xf numFmtId="173" fontId="53" fillId="33" borderId="14" xfId="0" applyNumberFormat="1" applyFont="1" applyFill="1" applyBorder="1" applyAlignment="1">
      <alignment horizontal="right" wrapText="1" shrinkToFit="1"/>
    </xf>
    <xf numFmtId="0" fontId="53" fillId="33" borderId="22" xfId="0" applyFont="1" applyFill="1" applyBorder="1" applyAlignment="1">
      <alignment horizontal="center" wrapText="1" shrinkToFit="1"/>
    </xf>
    <xf numFmtId="173" fontId="53" fillId="33" borderId="16" xfId="0" applyNumberFormat="1" applyFont="1" applyFill="1" applyBorder="1" applyAlignment="1">
      <alignment horizontal="right" wrapText="1" shrinkToFit="1"/>
    </xf>
    <xf numFmtId="0" fontId="53" fillId="33" borderId="19" xfId="0" applyFont="1" applyFill="1" applyBorder="1" applyAlignment="1">
      <alignment wrapText="1" shrinkToFit="1"/>
    </xf>
    <xf numFmtId="14" fontId="53" fillId="33" borderId="12" xfId="0" applyNumberFormat="1" applyFont="1" applyFill="1" applyBorder="1" applyAlignment="1">
      <alignment vertical="top" wrapText="1" shrinkToFit="1"/>
    </xf>
    <xf numFmtId="0" fontId="53" fillId="33" borderId="19" xfId="0" applyFont="1" applyFill="1" applyBorder="1" applyAlignment="1">
      <alignment horizontal="center" wrapText="1" shrinkToFit="1"/>
    </xf>
    <xf numFmtId="173" fontId="53" fillId="33" borderId="19" xfId="0" applyNumberFormat="1" applyFont="1" applyFill="1" applyBorder="1" applyAlignment="1">
      <alignment horizontal="right" wrapText="1" shrinkToFit="1"/>
    </xf>
    <xf numFmtId="0" fontId="53" fillId="33" borderId="19" xfId="0" applyFont="1" applyFill="1" applyBorder="1" applyAlignment="1">
      <alignment wrapText="1" shrinkToFit="1"/>
    </xf>
    <xf numFmtId="0" fontId="53" fillId="33" borderId="13" xfId="0" applyFont="1" applyFill="1" applyBorder="1" applyAlignment="1">
      <alignment/>
    </xf>
    <xf numFmtId="0" fontId="53" fillId="33" borderId="14" xfId="0" applyFont="1" applyFill="1" applyBorder="1" applyAlignment="1">
      <alignment/>
    </xf>
    <xf numFmtId="0" fontId="53" fillId="33" borderId="10" xfId="0" applyFont="1" applyFill="1" applyBorder="1" applyAlignment="1">
      <alignment wrapText="1" shrinkToFit="1"/>
    </xf>
    <xf numFmtId="0" fontId="51" fillId="33" borderId="14" xfId="0" applyFont="1" applyFill="1" applyBorder="1" applyAlignment="1">
      <alignment vertical="top" wrapText="1" shrinkToFit="1"/>
    </xf>
    <xf numFmtId="0" fontId="51" fillId="33" borderId="10" xfId="0" applyFont="1" applyFill="1" applyBorder="1" applyAlignment="1">
      <alignment wrapText="1"/>
    </xf>
    <xf numFmtId="0" fontId="53" fillId="33" borderId="10" xfId="0" applyFont="1" applyFill="1" applyBorder="1" applyAlignment="1">
      <alignment horizontal="center" wrapText="1" shrinkToFit="1"/>
    </xf>
    <xf numFmtId="173" fontId="53" fillId="33" borderId="10" xfId="0" applyNumberFormat="1" applyFont="1" applyFill="1" applyBorder="1" applyAlignment="1">
      <alignment horizontal="right" wrapText="1" shrinkToFit="1"/>
    </xf>
    <xf numFmtId="0" fontId="53" fillId="33" borderId="10" xfId="0" applyFont="1" applyFill="1" applyBorder="1" applyAlignment="1">
      <alignment wrapText="1" shrinkToFit="1"/>
    </xf>
    <xf numFmtId="0" fontId="53" fillId="33" borderId="14" xfId="0" applyFont="1" applyFill="1" applyBorder="1" applyAlignment="1">
      <alignment vertical="top" wrapText="1" shrinkToFit="1"/>
    </xf>
    <xf numFmtId="0" fontId="51" fillId="33" borderId="10" xfId="0" applyFont="1" applyFill="1" applyBorder="1" applyAlignment="1">
      <alignment horizontal="justify" wrapText="1"/>
    </xf>
    <xf numFmtId="0" fontId="53" fillId="33" borderId="10" xfId="0" applyFont="1" applyFill="1" applyBorder="1" applyAlignment="1">
      <alignment horizontal="justify" vertical="top" wrapText="1" shrinkToFit="1"/>
    </xf>
    <xf numFmtId="0" fontId="53" fillId="33" borderId="22" xfId="0" applyFont="1" applyFill="1" applyBorder="1" applyAlignment="1">
      <alignment wrapText="1" shrinkToFit="1"/>
    </xf>
    <xf numFmtId="0" fontId="53" fillId="33" borderId="16" xfId="0" applyFont="1" applyFill="1" applyBorder="1" applyAlignment="1">
      <alignment vertical="top" wrapText="1" shrinkToFit="1"/>
    </xf>
    <xf numFmtId="0" fontId="53" fillId="33" borderId="22" xfId="0" applyFont="1" applyFill="1" applyBorder="1" applyAlignment="1">
      <alignment horizontal="justify" vertical="top" wrapText="1" shrinkToFit="1"/>
    </xf>
    <xf numFmtId="173" fontId="53" fillId="33" borderId="22" xfId="0" applyNumberFormat="1" applyFont="1" applyFill="1" applyBorder="1" applyAlignment="1">
      <alignment horizontal="center" vertical="top" wrapText="1" shrinkToFit="1"/>
    </xf>
    <xf numFmtId="0" fontId="53" fillId="33" borderId="14" xfId="0" applyFont="1" applyFill="1" applyBorder="1" applyAlignment="1">
      <alignment wrapText="1" shrinkToFit="1"/>
    </xf>
    <xf numFmtId="0" fontId="53" fillId="33" borderId="0" xfId="0" applyFont="1" applyFill="1" applyBorder="1" applyAlignment="1">
      <alignment vertical="top" wrapText="1" shrinkToFit="1"/>
    </xf>
    <xf numFmtId="0" fontId="53" fillId="33" borderId="0" xfId="0" applyFont="1" applyFill="1" applyBorder="1" applyAlignment="1">
      <alignment horizontal="justify" vertical="top" wrapText="1" shrinkToFit="1"/>
    </xf>
    <xf numFmtId="0" fontId="53" fillId="33" borderId="0" xfId="0" applyFont="1" applyFill="1" applyBorder="1" applyAlignment="1">
      <alignment wrapText="1" shrinkToFit="1"/>
    </xf>
    <xf numFmtId="173" fontId="53" fillId="33" borderId="0" xfId="0" applyNumberFormat="1" applyFont="1" applyFill="1" applyBorder="1" applyAlignment="1">
      <alignment horizontal="center" vertical="top" wrapText="1" shrinkToFit="1"/>
    </xf>
    <xf numFmtId="0" fontId="53" fillId="33" borderId="0" xfId="0" applyFont="1" applyFill="1" applyAlignment="1">
      <alignment wrapText="1" shrinkToFit="1"/>
    </xf>
    <xf numFmtId="0" fontId="53" fillId="33" borderId="16" xfId="0" applyFont="1" applyFill="1" applyBorder="1" applyAlignment="1">
      <alignment/>
    </xf>
    <xf numFmtId="0" fontId="55" fillId="33" borderId="0" xfId="0" applyFont="1" applyFill="1" applyAlignment="1">
      <alignment vertical="center" wrapText="1" shrinkToFit="1"/>
    </xf>
    <xf numFmtId="0" fontId="51" fillId="33" borderId="0" xfId="0" applyFont="1" applyFill="1" applyAlignment="1">
      <alignment horizontal="center" wrapText="1" shrinkToFit="1"/>
    </xf>
    <xf numFmtId="0" fontId="55" fillId="33" borderId="0" xfId="0" applyFont="1" applyFill="1" applyAlignment="1">
      <alignment horizontal="justify" vertical="center" wrapText="1" shrinkToFit="1"/>
    </xf>
    <xf numFmtId="173" fontId="51" fillId="33" borderId="0" xfId="0" applyNumberFormat="1" applyFont="1" applyFill="1" applyAlignment="1">
      <alignment wrapText="1" shrinkToFit="1"/>
    </xf>
    <xf numFmtId="0" fontId="51" fillId="33" borderId="19" xfId="0" applyFont="1" applyFill="1" applyBorder="1" applyAlignment="1">
      <alignment horizontal="center" vertical="top" wrapText="1" shrinkToFit="1"/>
    </xf>
    <xf numFmtId="173" fontId="51" fillId="33" borderId="17" xfId="0" applyNumberFormat="1" applyFont="1" applyFill="1" applyBorder="1" applyAlignment="1">
      <alignment horizontal="center" wrapText="1" shrinkToFit="1"/>
    </xf>
    <xf numFmtId="0" fontId="51" fillId="33" borderId="10" xfId="0" applyFont="1" applyFill="1" applyBorder="1" applyAlignment="1">
      <alignment horizontal="center" vertical="top" wrapText="1" shrinkToFit="1"/>
    </xf>
    <xf numFmtId="173" fontId="51" fillId="33" borderId="17" xfId="0" applyNumberFormat="1" applyFont="1" applyFill="1" applyBorder="1" applyAlignment="1">
      <alignment horizontal="center" vertical="center" wrapText="1" shrinkToFit="1"/>
    </xf>
    <xf numFmtId="0" fontId="51" fillId="33" borderId="22" xfId="0" applyFont="1" applyFill="1" applyBorder="1" applyAlignment="1">
      <alignment horizontal="center" vertical="top" wrapText="1" shrinkToFit="1"/>
    </xf>
    <xf numFmtId="173" fontId="51" fillId="33" borderId="17" xfId="0" applyNumberFormat="1" applyFont="1" applyFill="1" applyBorder="1" applyAlignment="1">
      <alignment horizontal="justify" vertical="top" wrapText="1" shrinkToFit="1"/>
    </xf>
    <xf numFmtId="0" fontId="52" fillId="33" borderId="17" xfId="0" applyFont="1" applyFill="1" applyBorder="1" applyAlignment="1">
      <alignment horizontal="center" vertical="center" wrapText="1" shrinkToFit="1"/>
    </xf>
    <xf numFmtId="1" fontId="52" fillId="33" borderId="17" xfId="0" applyNumberFormat="1" applyFont="1" applyFill="1" applyBorder="1" applyAlignment="1">
      <alignment horizontal="center" vertical="center" wrapText="1" shrinkToFit="1"/>
    </xf>
    <xf numFmtId="0" fontId="56" fillId="33" borderId="19" xfId="0" applyFont="1" applyFill="1" applyBorder="1" applyAlignment="1">
      <alignment horizontal="justify" vertical="top" wrapText="1" shrinkToFit="1"/>
    </xf>
    <xf numFmtId="0" fontId="53" fillId="33" borderId="19" xfId="0" applyFont="1" applyFill="1" applyBorder="1" applyAlignment="1">
      <alignment horizontal="center" vertical="top" wrapText="1" shrinkToFit="1"/>
    </xf>
    <xf numFmtId="0" fontId="57" fillId="33" borderId="19" xfId="0" applyFont="1" applyFill="1" applyBorder="1" applyAlignment="1">
      <alignment horizontal="center" vertical="top" wrapText="1" shrinkToFit="1"/>
    </xf>
    <xf numFmtId="173" fontId="54" fillId="33" borderId="19" xfId="0" applyNumberFormat="1" applyFont="1" applyFill="1" applyBorder="1" applyAlignment="1">
      <alignment horizontal="center" vertical="top" wrapText="1" shrinkToFit="1"/>
    </xf>
    <xf numFmtId="0" fontId="56" fillId="33" borderId="10" xfId="0" applyFont="1" applyFill="1" applyBorder="1" applyAlignment="1">
      <alignment horizontal="justify" vertical="top" wrapText="1" shrinkToFit="1"/>
    </xf>
    <xf numFmtId="0" fontId="58" fillId="33" borderId="10" xfId="0" applyFont="1" applyFill="1" applyBorder="1" applyAlignment="1">
      <alignment horizontal="justify" vertical="top" wrapText="1" shrinkToFit="1"/>
    </xf>
    <xf numFmtId="0" fontId="53" fillId="33" borderId="10" xfId="0" applyFont="1" applyFill="1" applyBorder="1" applyAlignment="1">
      <alignment horizontal="center" vertical="top" wrapText="1" shrinkToFit="1"/>
    </xf>
    <xf numFmtId="173" fontId="53" fillId="33" borderId="10" xfId="0" applyNumberFormat="1" applyFont="1" applyFill="1" applyBorder="1" applyAlignment="1">
      <alignment horizontal="center" wrapText="1" shrinkToFit="1"/>
    </xf>
    <xf numFmtId="0" fontId="53" fillId="33" borderId="22" xfId="0" applyFont="1" applyFill="1" applyBorder="1" applyAlignment="1">
      <alignment horizontal="justify" vertical="top" wrapText="1" shrinkToFit="1"/>
    </xf>
    <xf numFmtId="0" fontId="56" fillId="33" borderId="22" xfId="0" applyFont="1" applyFill="1" applyBorder="1" applyAlignment="1">
      <alignment horizontal="justify" vertical="top" wrapText="1" shrinkToFit="1"/>
    </xf>
    <xf numFmtId="0" fontId="58" fillId="33" borderId="22" xfId="0" applyFont="1" applyFill="1" applyBorder="1" applyAlignment="1">
      <alignment horizontal="justify" vertical="top" wrapText="1" shrinkToFit="1"/>
    </xf>
    <xf numFmtId="0" fontId="53" fillId="33" borderId="22" xfId="0" applyFont="1" applyFill="1" applyBorder="1" applyAlignment="1">
      <alignment horizontal="center" vertical="top" wrapText="1" shrinkToFit="1"/>
    </xf>
    <xf numFmtId="0" fontId="56" fillId="33" borderId="23" xfId="0" applyFont="1" applyFill="1" applyBorder="1" applyAlignment="1">
      <alignment horizontal="justify" vertical="top" wrapText="1" shrinkToFit="1"/>
    </xf>
    <xf numFmtId="0" fontId="57" fillId="33" borderId="19" xfId="0" applyFont="1" applyFill="1" applyBorder="1" applyAlignment="1">
      <alignment horizontal="center" vertical="center" wrapText="1" shrinkToFit="1"/>
    </xf>
    <xf numFmtId="0" fontId="56" fillId="33" borderId="0" xfId="0" applyFont="1" applyFill="1" applyBorder="1" applyAlignment="1">
      <alignment horizontal="justify" vertical="top" wrapText="1" shrinkToFit="1"/>
    </xf>
    <xf numFmtId="0" fontId="59" fillId="33" borderId="10" xfId="0" applyFont="1" applyFill="1" applyBorder="1" applyAlignment="1">
      <alignment horizontal="center" vertical="top" wrapText="1" shrinkToFit="1"/>
    </xf>
    <xf numFmtId="0" fontId="53" fillId="33" borderId="0" xfId="0" applyFont="1" applyFill="1" applyBorder="1" applyAlignment="1">
      <alignment horizontal="center" vertical="top" wrapText="1" shrinkToFit="1"/>
    </xf>
    <xf numFmtId="0" fontId="53" fillId="33" borderId="10" xfId="0" applyFont="1" applyFill="1" applyBorder="1" applyAlignment="1">
      <alignment horizontal="center" vertical="top" wrapText="1" shrinkToFit="1"/>
    </xf>
    <xf numFmtId="0" fontId="53" fillId="33" borderId="18" xfId="0" applyFont="1" applyFill="1" applyBorder="1" applyAlignment="1">
      <alignment horizontal="center" vertical="top" wrapText="1" shrinkToFit="1"/>
    </xf>
    <xf numFmtId="0" fontId="51" fillId="33" borderId="22" xfId="0" applyFont="1" applyFill="1" applyBorder="1" applyAlignment="1">
      <alignment horizontal="justify" vertical="top" wrapText="1" shrinkToFit="1"/>
    </xf>
    <xf numFmtId="0" fontId="56" fillId="33" borderId="18" xfId="0" applyFont="1" applyFill="1" applyBorder="1" applyAlignment="1">
      <alignment horizontal="justify" vertical="top" wrapText="1" shrinkToFit="1"/>
    </xf>
    <xf numFmtId="0" fontId="53" fillId="33" borderId="22" xfId="0" applyFont="1" applyFill="1" applyBorder="1" applyAlignment="1">
      <alignment horizontal="center" vertical="center" wrapText="1" shrinkToFit="1"/>
    </xf>
    <xf numFmtId="173" fontId="54" fillId="33" borderId="19" xfId="0" applyNumberFormat="1" applyFont="1" applyFill="1" applyBorder="1" applyAlignment="1">
      <alignment horizontal="center" vertical="center" wrapText="1" shrinkToFit="1"/>
    </xf>
    <xf numFmtId="173" fontId="53" fillId="33" borderId="10" xfId="0" applyNumberFormat="1" applyFont="1" applyFill="1" applyBorder="1" applyAlignment="1">
      <alignment horizontal="center" vertical="center" wrapText="1" shrinkToFit="1"/>
    </xf>
    <xf numFmtId="0" fontId="53" fillId="33" borderId="10" xfId="0" applyFont="1" applyFill="1" applyBorder="1" applyAlignment="1">
      <alignment horizontal="center" vertical="center" wrapText="1" shrinkToFit="1"/>
    </xf>
    <xf numFmtId="173" fontId="53" fillId="33" borderId="22" xfId="0" applyNumberFormat="1" applyFont="1" applyFill="1" applyBorder="1" applyAlignment="1">
      <alignment horizontal="center" vertical="center" wrapText="1" shrinkToFit="1"/>
    </xf>
    <xf numFmtId="0" fontId="56" fillId="33" borderId="11" xfId="0" applyFont="1" applyFill="1" applyBorder="1" applyAlignment="1">
      <alignment horizontal="justify" vertical="top" wrapText="1" shrinkToFit="1"/>
    </xf>
    <xf numFmtId="0" fontId="57" fillId="33" borderId="11" xfId="0" applyFont="1" applyFill="1" applyBorder="1" applyAlignment="1">
      <alignment horizontal="center" vertical="top" wrapText="1" shrinkToFit="1"/>
    </xf>
    <xf numFmtId="173" fontId="54" fillId="33" borderId="23" xfId="0" applyNumberFormat="1" applyFont="1" applyFill="1" applyBorder="1" applyAlignment="1">
      <alignment horizontal="center" vertical="center" wrapText="1" shrinkToFit="1"/>
    </xf>
    <xf numFmtId="0" fontId="60" fillId="33" borderId="12" xfId="0" applyFont="1" applyFill="1" applyBorder="1" applyAlignment="1">
      <alignment horizontal="center" vertical="top" wrapText="1" shrinkToFit="1"/>
    </xf>
    <xf numFmtId="0" fontId="51" fillId="33" borderId="10" xfId="0" applyFont="1" applyFill="1" applyBorder="1" applyAlignment="1">
      <alignment wrapText="1" shrinkToFit="1"/>
    </xf>
    <xf numFmtId="0" fontId="51" fillId="33" borderId="13" xfId="0" applyFont="1" applyFill="1" applyBorder="1" applyAlignment="1">
      <alignment wrapText="1" shrinkToFit="1"/>
    </xf>
    <xf numFmtId="0" fontId="59" fillId="33" borderId="13" xfId="0" applyFont="1" applyFill="1" applyBorder="1" applyAlignment="1">
      <alignment horizontal="center" vertical="top" wrapText="1" shrinkToFit="1"/>
    </xf>
    <xf numFmtId="173" fontId="53" fillId="33" borderId="0" xfId="0" applyNumberFormat="1" applyFont="1" applyFill="1" applyBorder="1" applyAlignment="1">
      <alignment horizontal="center" wrapText="1" shrinkToFit="1"/>
    </xf>
    <xf numFmtId="0" fontId="51" fillId="33" borderId="14" xfId="0" applyFont="1" applyFill="1" applyBorder="1" applyAlignment="1">
      <alignment/>
    </xf>
    <xf numFmtId="0" fontId="53" fillId="33" borderId="13" xfId="0" applyFont="1" applyFill="1" applyBorder="1" applyAlignment="1">
      <alignment horizontal="center" vertical="center" wrapText="1" shrinkToFit="1"/>
    </xf>
    <xf numFmtId="173" fontId="53" fillId="33" borderId="0" xfId="0" applyNumberFormat="1" applyFont="1" applyFill="1" applyBorder="1" applyAlignment="1">
      <alignment horizontal="center" vertical="center" wrapText="1" shrinkToFit="1"/>
    </xf>
    <xf numFmtId="173" fontId="53" fillId="33" borderId="13" xfId="0" applyNumberFormat="1" applyFont="1" applyFill="1" applyBorder="1" applyAlignment="1">
      <alignment horizontal="center" vertical="center" wrapText="1" shrinkToFit="1"/>
    </xf>
    <xf numFmtId="0" fontId="51" fillId="33" borderId="10" xfId="0" applyFont="1" applyFill="1" applyBorder="1" applyAlignment="1">
      <alignment horizontal="justify" vertical="top" wrapText="1" shrinkToFit="1"/>
    </xf>
    <xf numFmtId="0" fontId="53" fillId="33" borderId="15" xfId="0" applyFont="1" applyFill="1" applyBorder="1" applyAlignment="1">
      <alignment horizontal="center" vertical="center" wrapText="1" shrinkToFit="1"/>
    </xf>
    <xf numFmtId="173" fontId="53" fillId="33" borderId="15" xfId="0" applyNumberFormat="1" applyFont="1" applyFill="1" applyBorder="1" applyAlignment="1">
      <alignment horizontal="center" vertical="center" wrapText="1" shrinkToFit="1"/>
    </xf>
    <xf numFmtId="0" fontId="61" fillId="33" borderId="22" xfId="0" applyFont="1" applyFill="1" applyBorder="1" applyAlignment="1">
      <alignment horizontal="center" vertical="top" wrapText="1" shrinkToFit="1"/>
    </xf>
    <xf numFmtId="0" fontId="51" fillId="33" borderId="22" xfId="0" applyFont="1" applyFill="1" applyBorder="1" applyAlignment="1">
      <alignment wrapText="1" shrinkToFit="1"/>
    </xf>
    <xf numFmtId="0" fontId="61" fillId="33" borderId="22" xfId="0" applyFont="1" applyFill="1" applyBorder="1" applyAlignment="1">
      <alignment horizontal="center" vertical="center" wrapText="1" shrinkToFit="1"/>
    </xf>
    <xf numFmtId="0" fontId="51" fillId="33" borderId="15" xfId="0" applyFont="1" applyFill="1" applyBorder="1" applyAlignment="1">
      <alignment wrapText="1" shrinkToFit="1"/>
    </xf>
    <xf numFmtId="0" fontId="51" fillId="33" borderId="22" xfId="0" applyFont="1" applyFill="1" applyBorder="1" applyAlignment="1">
      <alignment wrapText="1" shrinkToFit="1"/>
    </xf>
    <xf numFmtId="173" fontId="54" fillId="33" borderId="14" xfId="0" applyNumberFormat="1" applyFont="1" applyFill="1" applyBorder="1" applyAlignment="1">
      <alignment horizontal="center" vertical="center" wrapText="1" shrinkToFit="1"/>
    </xf>
    <xf numFmtId="173" fontId="54" fillId="33" borderId="11" xfId="0" applyNumberFormat="1" applyFont="1" applyFill="1" applyBorder="1" applyAlignment="1">
      <alignment horizontal="center" vertical="center" wrapText="1" shrinkToFit="1"/>
    </xf>
    <xf numFmtId="0" fontId="61" fillId="33" borderId="10" xfId="0" applyFont="1" applyFill="1" applyBorder="1" applyAlignment="1">
      <alignment horizontal="justify" vertical="top" wrapText="1" shrinkToFit="1"/>
    </xf>
    <xf numFmtId="173" fontId="53" fillId="33" borderId="14" xfId="0" applyNumberFormat="1" applyFont="1" applyFill="1" applyBorder="1" applyAlignment="1">
      <alignment horizontal="center" vertical="center" wrapText="1" shrinkToFit="1"/>
    </xf>
    <xf numFmtId="0" fontId="61" fillId="33" borderId="10" xfId="0" applyFont="1" applyFill="1" applyBorder="1" applyAlignment="1">
      <alignment horizontal="center" vertical="top" wrapText="1" shrinkToFit="1"/>
    </xf>
    <xf numFmtId="0" fontId="61" fillId="33" borderId="22" xfId="0" applyFont="1" applyFill="1" applyBorder="1" applyAlignment="1">
      <alignment horizontal="justify" vertical="top" wrapText="1" shrinkToFit="1"/>
    </xf>
    <xf numFmtId="173" fontId="53" fillId="33" borderId="16" xfId="0" applyNumberFormat="1" applyFont="1" applyFill="1" applyBorder="1" applyAlignment="1">
      <alignment horizontal="center" vertical="center" wrapText="1" shrinkToFit="1"/>
    </xf>
    <xf numFmtId="0" fontId="51" fillId="33" borderId="22" xfId="0" applyFont="1" applyFill="1" applyBorder="1" applyAlignment="1">
      <alignment vertical="top" wrapText="1" shrinkToFit="1"/>
    </xf>
    <xf numFmtId="0" fontId="57" fillId="33" borderId="11" xfId="0" applyFont="1" applyFill="1" applyBorder="1" applyAlignment="1">
      <alignment horizontal="center" vertical="center" wrapText="1" shrinkToFit="1"/>
    </xf>
    <xf numFmtId="173" fontId="54" fillId="33" borderId="12" xfId="0" applyNumberFormat="1" applyFont="1" applyFill="1" applyBorder="1" applyAlignment="1">
      <alignment horizontal="center" vertical="center" wrapText="1" shrinkToFit="1"/>
    </xf>
    <xf numFmtId="173" fontId="53" fillId="33" borderId="18" xfId="0" applyNumberFormat="1" applyFont="1" applyFill="1" applyBorder="1" applyAlignment="1">
      <alignment horizontal="center" vertical="center" wrapText="1" shrinkToFit="1"/>
    </xf>
    <xf numFmtId="173" fontId="54" fillId="33" borderId="0" xfId="0" applyNumberFormat="1" applyFont="1" applyFill="1" applyBorder="1" applyAlignment="1">
      <alignment horizontal="center" vertical="center" wrapText="1" shrinkToFit="1"/>
    </xf>
    <xf numFmtId="173" fontId="54" fillId="33" borderId="10" xfId="0" applyNumberFormat="1" applyFont="1" applyFill="1" applyBorder="1" applyAlignment="1">
      <alignment horizontal="center" vertical="center" wrapText="1" shrinkToFit="1"/>
    </xf>
    <xf numFmtId="173" fontId="54" fillId="33" borderId="13" xfId="0" applyNumberFormat="1" applyFont="1" applyFill="1" applyBorder="1" applyAlignment="1">
      <alignment horizontal="center" vertical="center" wrapText="1" shrinkToFit="1"/>
    </xf>
    <xf numFmtId="0" fontId="51" fillId="33" borderId="10" xfId="0" applyFont="1" applyFill="1" applyBorder="1" applyAlignment="1">
      <alignment vertical="top" wrapText="1" shrinkToFit="1"/>
    </xf>
    <xf numFmtId="0" fontId="53" fillId="33" borderId="12" xfId="0" applyFont="1" applyFill="1" applyBorder="1" applyAlignment="1">
      <alignment horizontal="center" vertical="top" wrapText="1" shrinkToFit="1"/>
    </xf>
    <xf numFmtId="0" fontId="53" fillId="33" borderId="22" xfId="0" applyFont="1" applyFill="1" applyBorder="1" applyAlignment="1">
      <alignment horizontal="center" vertical="top" wrapText="1" shrinkToFit="1"/>
    </xf>
    <xf numFmtId="0" fontId="51" fillId="33" borderId="10" xfId="0" applyFont="1" applyFill="1" applyBorder="1" applyAlignment="1">
      <alignment wrapText="1" shrinkToFit="1"/>
    </xf>
    <xf numFmtId="173" fontId="51" fillId="33" borderId="10" xfId="0" applyNumberFormat="1" applyFont="1" applyFill="1" applyBorder="1" applyAlignment="1">
      <alignment horizontal="center" vertical="center" wrapText="1" shrinkToFit="1"/>
    </xf>
    <xf numFmtId="173" fontId="51" fillId="33" borderId="0" xfId="0" applyNumberFormat="1" applyFont="1" applyFill="1" applyBorder="1" applyAlignment="1">
      <alignment horizontal="center" vertical="center" wrapText="1" shrinkToFit="1"/>
    </xf>
    <xf numFmtId="173" fontId="51" fillId="33" borderId="22" xfId="0" applyNumberFormat="1" applyFont="1" applyFill="1" applyBorder="1" applyAlignment="1">
      <alignment horizontal="center" vertical="center" wrapText="1" shrinkToFit="1"/>
    </xf>
    <xf numFmtId="173" fontId="51" fillId="33" borderId="18" xfId="0" applyNumberFormat="1" applyFont="1" applyFill="1" applyBorder="1" applyAlignment="1">
      <alignment horizontal="center" vertical="center" wrapText="1" shrinkToFit="1"/>
    </xf>
    <xf numFmtId="0" fontId="54" fillId="33" borderId="19" xfId="0" applyFont="1" applyFill="1" applyBorder="1" applyAlignment="1">
      <alignment horizontal="center" vertical="center" wrapText="1" shrinkToFit="1"/>
    </xf>
    <xf numFmtId="0" fontId="54" fillId="33" borderId="10" xfId="0" applyFont="1" applyFill="1" applyBorder="1" applyAlignment="1">
      <alignment horizontal="center" vertical="center" wrapText="1" shrinkToFit="1"/>
    </xf>
    <xf numFmtId="0" fontId="53" fillId="33" borderId="19" xfId="0" applyFont="1" applyFill="1" applyBorder="1" applyAlignment="1">
      <alignment vertical="top" wrapText="1" shrinkToFit="1"/>
    </xf>
    <xf numFmtId="0" fontId="53" fillId="33" borderId="16" xfId="0" applyFont="1" applyFill="1" applyBorder="1" applyAlignment="1">
      <alignment wrapText="1" shrinkToFit="1"/>
    </xf>
    <xf numFmtId="0" fontId="51" fillId="33" borderId="10" xfId="0" applyFont="1" applyFill="1" applyBorder="1" applyAlignment="1">
      <alignment/>
    </xf>
    <xf numFmtId="0" fontId="53" fillId="33" borderId="19" xfId="0" applyFont="1" applyFill="1" applyBorder="1" applyAlignment="1">
      <alignment vertical="center" wrapText="1" shrinkToFit="1"/>
    </xf>
    <xf numFmtId="0" fontId="51" fillId="33" borderId="10" xfId="0" applyFont="1" applyFill="1" applyBorder="1" applyAlignment="1">
      <alignment vertical="center" wrapText="1" shrinkToFit="1"/>
    </xf>
    <xf numFmtId="0" fontId="53" fillId="33" borderId="13" xfId="0" applyFont="1" applyFill="1" applyBorder="1" applyAlignment="1">
      <alignment wrapText="1" shrinkToFit="1"/>
    </xf>
    <xf numFmtId="0" fontId="53" fillId="33" borderId="15" xfId="0" applyFont="1" applyFill="1" applyBorder="1" applyAlignment="1">
      <alignment wrapText="1" shrinkToFit="1"/>
    </xf>
    <xf numFmtId="0" fontId="57" fillId="33" borderId="10" xfId="0" applyFont="1" applyFill="1" applyBorder="1" applyAlignment="1">
      <alignment horizontal="center" vertical="center" wrapText="1" shrinkToFit="1"/>
    </xf>
    <xf numFmtId="0" fontId="53" fillId="33" borderId="23" xfId="0" applyFont="1" applyFill="1" applyBorder="1" applyAlignment="1">
      <alignment horizontal="justify" vertical="top" wrapText="1" shrinkToFit="1"/>
    </xf>
    <xf numFmtId="0" fontId="54" fillId="33" borderId="13" xfId="0" applyFont="1" applyFill="1" applyBorder="1" applyAlignment="1">
      <alignment horizontal="center" vertical="center" wrapText="1" shrinkToFit="1"/>
    </xf>
    <xf numFmtId="0" fontId="51" fillId="33" borderId="0" xfId="0" applyFont="1" applyFill="1" applyBorder="1" applyAlignment="1">
      <alignment horizontal="justify" vertical="top" wrapText="1" shrinkToFit="1"/>
    </xf>
    <xf numFmtId="0" fontId="53" fillId="33" borderId="12" xfId="0" applyFont="1" applyFill="1" applyBorder="1" applyAlignment="1">
      <alignment wrapText="1" shrinkToFit="1"/>
    </xf>
    <xf numFmtId="0" fontId="53" fillId="33" borderId="14" xfId="0" applyFont="1" applyFill="1" applyBorder="1" applyAlignment="1">
      <alignment wrapText="1" shrinkToFit="1"/>
    </xf>
    <xf numFmtId="0" fontId="53" fillId="33" borderId="17" xfId="0" applyFont="1" applyFill="1" applyBorder="1" applyAlignment="1">
      <alignment horizontal="justify" vertical="top" wrapText="1" shrinkToFit="1"/>
    </xf>
    <xf numFmtId="0" fontId="56" fillId="33" borderId="17" xfId="0" applyFont="1" applyFill="1" applyBorder="1" applyAlignment="1">
      <alignment vertical="top" wrapText="1" shrinkToFit="1"/>
    </xf>
    <xf numFmtId="2" fontId="53" fillId="33" borderId="10" xfId="0" applyNumberFormat="1" applyFont="1" applyFill="1" applyBorder="1" applyAlignment="1">
      <alignment horizontal="center" vertical="top" wrapText="1" shrinkToFit="1"/>
    </xf>
    <xf numFmtId="0" fontId="51" fillId="33" borderId="17" xfId="0" applyFont="1" applyFill="1" applyBorder="1" applyAlignment="1">
      <alignment horizontal="justify" vertical="top" wrapText="1" shrinkToFit="1"/>
    </xf>
    <xf numFmtId="0" fontId="53" fillId="33" borderId="17" xfId="0" applyFont="1" applyFill="1" applyBorder="1" applyAlignment="1">
      <alignment vertical="top" wrapText="1" shrinkToFit="1"/>
    </xf>
    <xf numFmtId="2" fontId="51" fillId="33" borderId="10" xfId="0" applyNumberFormat="1" applyFont="1" applyFill="1" applyBorder="1" applyAlignment="1">
      <alignment horizontal="center" vertical="top" wrapText="1" shrinkToFit="1"/>
    </xf>
    <xf numFmtId="0" fontId="52" fillId="33" borderId="19" xfId="0" applyFont="1" applyFill="1" applyBorder="1" applyAlignment="1">
      <alignment horizontal="center" vertical="center" wrapText="1" shrinkToFit="1"/>
    </xf>
    <xf numFmtId="0" fontId="52" fillId="33" borderId="10" xfId="0" applyFont="1" applyFill="1" applyBorder="1" applyAlignment="1">
      <alignment horizontal="center" vertical="center" wrapText="1" shrinkToFit="1"/>
    </xf>
    <xf numFmtId="0" fontId="53" fillId="33" borderId="14" xfId="0" applyFont="1" applyFill="1" applyBorder="1" applyAlignment="1">
      <alignment horizontal="center" vertical="center" wrapText="1" shrinkToFit="1"/>
    </xf>
    <xf numFmtId="0" fontId="52" fillId="33" borderId="22" xfId="0" applyFont="1" applyFill="1" applyBorder="1" applyAlignment="1">
      <alignment horizontal="center" vertical="center" wrapText="1" shrinkToFit="1"/>
    </xf>
    <xf numFmtId="0" fontId="53" fillId="33" borderId="16" xfId="0" applyFont="1" applyFill="1" applyBorder="1" applyAlignment="1">
      <alignment horizontal="center" vertical="center" wrapText="1" shrinkToFit="1"/>
    </xf>
    <xf numFmtId="0" fontId="56" fillId="33" borderId="10" xfId="0" applyFont="1" applyFill="1" applyBorder="1" applyAlignment="1">
      <alignment vertical="top" wrapText="1" shrinkToFit="1"/>
    </xf>
    <xf numFmtId="0" fontId="53" fillId="33" borderId="10" xfId="0" applyFont="1" applyFill="1" applyBorder="1" applyAlignment="1">
      <alignment vertical="top" wrapText="1" shrinkToFit="1"/>
    </xf>
    <xf numFmtId="0" fontId="53" fillId="33" borderId="10" xfId="0" applyFont="1" applyFill="1" applyBorder="1" applyAlignment="1">
      <alignment vertical="top" wrapText="1" shrinkToFit="1"/>
    </xf>
    <xf numFmtId="0" fontId="56" fillId="33" borderId="19" xfId="0" applyFont="1" applyFill="1" applyBorder="1" applyAlignment="1">
      <alignment vertical="top" wrapText="1" shrinkToFit="1"/>
    </xf>
    <xf numFmtId="2" fontId="53" fillId="33" borderId="19" xfId="0" applyNumberFormat="1" applyFont="1" applyFill="1" applyBorder="1" applyAlignment="1">
      <alignment wrapText="1" shrinkToFit="1"/>
    </xf>
    <xf numFmtId="2" fontId="53" fillId="33" borderId="10" xfId="0" applyNumberFormat="1" applyFont="1" applyFill="1" applyBorder="1" applyAlignment="1">
      <alignment wrapText="1" shrinkToFit="1"/>
    </xf>
    <xf numFmtId="0" fontId="56" fillId="33" borderId="19" xfId="0" applyFont="1" applyFill="1" applyBorder="1" applyAlignment="1">
      <alignment horizontal="center" vertical="top" wrapText="1" shrinkToFit="1"/>
    </xf>
    <xf numFmtId="0" fontId="51" fillId="33" borderId="0" xfId="0" applyFont="1" applyFill="1" applyBorder="1" applyAlignment="1">
      <alignment horizontal="justify" vertical="top" wrapText="1" shrinkToFit="1"/>
    </xf>
    <xf numFmtId="0" fontId="51" fillId="33" borderId="18" xfId="0" applyFont="1" applyFill="1" applyBorder="1" applyAlignment="1">
      <alignment horizontal="justify" vertical="top" wrapText="1" shrinkToFit="1"/>
    </xf>
    <xf numFmtId="0" fontId="61" fillId="33" borderId="13" xfId="0" applyFont="1" applyFill="1" applyBorder="1" applyAlignment="1">
      <alignment horizontal="center" vertical="top" wrapText="1" shrinkToFit="1"/>
    </xf>
    <xf numFmtId="0" fontId="53" fillId="33" borderId="14" xfId="0" applyFont="1" applyFill="1" applyBorder="1" applyAlignment="1">
      <alignment horizontal="justify" vertical="top" wrapText="1" shrinkToFit="1"/>
    </xf>
    <xf numFmtId="0" fontId="61" fillId="33" borderId="15" xfId="0" applyFont="1" applyFill="1" applyBorder="1" applyAlignment="1">
      <alignment horizontal="center" vertical="top" wrapText="1" shrinkToFit="1"/>
    </xf>
    <xf numFmtId="0" fontId="51" fillId="33" borderId="22" xfId="0" applyFont="1" applyFill="1" applyBorder="1" applyAlignment="1">
      <alignment horizontal="justify" vertical="top" wrapText="1" shrinkToFit="1"/>
    </xf>
    <xf numFmtId="0" fontId="53" fillId="33" borderId="16" xfId="0" applyFont="1" applyFill="1" applyBorder="1" applyAlignment="1">
      <alignment horizontal="justify" vertical="top" wrapText="1" shrinkToFit="1"/>
    </xf>
    <xf numFmtId="0" fontId="51" fillId="33" borderId="0" xfId="0" applyFont="1" applyFill="1" applyBorder="1" applyAlignment="1">
      <alignment wrapText="1" shrinkToFit="1"/>
    </xf>
    <xf numFmtId="0" fontId="61" fillId="33" borderId="10" xfId="0" applyFont="1" applyFill="1" applyBorder="1" applyAlignment="1">
      <alignment horizontal="center" vertical="top" wrapText="1" shrinkToFit="1"/>
    </xf>
    <xf numFmtId="0" fontId="53" fillId="33" borderId="10" xfId="0" applyFont="1" applyFill="1" applyBorder="1" applyAlignment="1">
      <alignment horizontal="left" vertical="top" wrapText="1" shrinkToFit="1"/>
    </xf>
    <xf numFmtId="0" fontId="53" fillId="33" borderId="18" xfId="0" applyFont="1" applyFill="1" applyBorder="1" applyAlignment="1">
      <alignment horizontal="justify" vertical="top" wrapText="1" shrinkToFit="1"/>
    </xf>
    <xf numFmtId="0" fontId="53" fillId="33" borderId="22" xfId="0" applyFont="1" applyFill="1" applyBorder="1" applyAlignment="1">
      <alignment horizontal="left" vertical="top" wrapText="1" shrinkToFit="1"/>
    </xf>
    <xf numFmtId="0" fontId="53" fillId="33" borderId="11" xfId="0" applyFont="1" applyFill="1" applyBorder="1" applyAlignment="1">
      <alignment horizontal="center" wrapText="1" shrinkToFit="1"/>
    </xf>
    <xf numFmtId="0" fontId="53" fillId="33" borderId="12" xfId="0" applyFont="1" applyFill="1" applyBorder="1" applyAlignment="1">
      <alignment horizontal="justify" vertical="top" wrapText="1" shrinkToFit="1"/>
    </xf>
    <xf numFmtId="0" fontId="53" fillId="33" borderId="14" xfId="0" applyFont="1" applyFill="1" applyBorder="1" applyAlignment="1">
      <alignment horizontal="justify" vertical="top" wrapText="1" shrinkToFit="1"/>
    </xf>
    <xf numFmtId="0" fontId="53" fillId="33" borderId="16" xfId="0" applyFont="1" applyFill="1" applyBorder="1" applyAlignment="1">
      <alignment horizontal="justify" vertical="top" wrapText="1" shrinkToFit="1"/>
    </xf>
    <xf numFmtId="2" fontId="53" fillId="33" borderId="19" xfId="0" applyNumberFormat="1" applyFont="1" applyFill="1" applyBorder="1" applyAlignment="1">
      <alignment horizontal="center" vertical="top" wrapText="1" shrinkToFit="1"/>
    </xf>
    <xf numFmtId="0" fontId="53" fillId="33" borderId="11" xfId="0" applyFont="1" applyFill="1" applyBorder="1" applyAlignment="1">
      <alignment horizontal="justify" vertical="top" wrapText="1" shrinkToFit="1"/>
    </xf>
    <xf numFmtId="0" fontId="53" fillId="33" borderId="13" xfId="0" applyFont="1" applyFill="1" applyBorder="1" applyAlignment="1">
      <alignment horizontal="justify" vertical="top" wrapText="1" shrinkToFit="1"/>
    </xf>
    <xf numFmtId="0" fontId="53" fillId="33" borderId="13" xfId="0" applyFont="1" applyFill="1" applyBorder="1" applyAlignment="1">
      <alignment horizontal="justify" vertical="top" wrapText="1" shrinkToFit="1"/>
    </xf>
    <xf numFmtId="0" fontId="53" fillId="33" borderId="15" xfId="0" applyFont="1" applyFill="1" applyBorder="1" applyAlignment="1">
      <alignment horizontal="justify" vertical="top" wrapText="1" shrinkToFit="1"/>
    </xf>
    <xf numFmtId="0" fontId="53" fillId="33" borderId="19" xfId="0" applyFont="1" applyFill="1" applyBorder="1" applyAlignment="1">
      <alignment horizontal="center" vertical="top" wrapText="1" shrinkToFit="1"/>
    </xf>
    <xf numFmtId="0" fontId="56" fillId="33" borderId="14" xfId="0" applyFont="1" applyFill="1" applyBorder="1" applyAlignment="1">
      <alignment horizontal="justify" vertical="top" wrapText="1" shrinkToFit="1"/>
    </xf>
    <xf numFmtId="0" fontId="56" fillId="33" borderId="16" xfId="0" applyFont="1" applyFill="1" applyBorder="1" applyAlignment="1">
      <alignment horizontal="justify" vertical="top" wrapText="1" shrinkToFit="1"/>
    </xf>
    <xf numFmtId="0" fontId="51" fillId="33" borderId="10" xfId="0" applyFont="1" applyFill="1" applyBorder="1" applyAlignment="1">
      <alignment/>
    </xf>
    <xf numFmtId="0" fontId="53" fillId="33" borderId="19" xfId="0" applyNumberFormat="1" applyFont="1" applyFill="1" applyBorder="1" applyAlignment="1">
      <alignment horizontal="center" vertical="top" wrapText="1" shrinkToFit="1"/>
    </xf>
    <xf numFmtId="0" fontId="51" fillId="33" borderId="22" xfId="0" applyFont="1" applyFill="1" applyBorder="1" applyAlignment="1">
      <alignment/>
    </xf>
    <xf numFmtId="0" fontId="51" fillId="33" borderId="10" xfId="0" applyFont="1" applyFill="1" applyBorder="1" applyAlignment="1">
      <alignment horizontal="justify" vertical="top" wrapText="1"/>
    </xf>
    <xf numFmtId="173" fontId="53" fillId="33" borderId="19" xfId="0" applyNumberFormat="1" applyFont="1" applyFill="1" applyBorder="1" applyAlignment="1">
      <alignment horizontal="center" vertical="center" wrapText="1" shrinkToFit="1"/>
    </xf>
    <xf numFmtId="0" fontId="54" fillId="33" borderId="11" xfId="0" applyFont="1" applyFill="1" applyBorder="1" applyAlignment="1">
      <alignment horizontal="center" wrapText="1" shrinkToFit="1"/>
    </xf>
    <xf numFmtId="0" fontId="53" fillId="33" borderId="0" xfId="0" applyFont="1" applyFill="1" applyBorder="1" applyAlignment="1">
      <alignment horizontal="justify" vertical="top" wrapText="1" shrinkToFit="1"/>
    </xf>
    <xf numFmtId="0" fontId="51" fillId="33" borderId="14" xfId="0" applyFont="1" applyFill="1" applyBorder="1" applyAlignment="1">
      <alignment horizontal="justify" vertical="top" wrapText="1" shrinkToFit="1"/>
    </xf>
    <xf numFmtId="0" fontId="51" fillId="33" borderId="13" xfId="0" applyFont="1" applyFill="1" applyBorder="1" applyAlignment="1">
      <alignment horizontal="justify" vertical="top" wrapText="1" shrinkToFit="1"/>
    </xf>
    <xf numFmtId="0" fontId="51" fillId="33" borderId="10" xfId="0" applyFont="1" applyFill="1" applyBorder="1" applyAlignment="1">
      <alignment vertical="top" wrapText="1" shrinkToFit="1"/>
    </xf>
    <xf numFmtId="0" fontId="51" fillId="33" borderId="18" xfId="0" applyFont="1" applyFill="1" applyBorder="1" applyAlignment="1">
      <alignment horizontal="justify" vertical="top" wrapText="1" shrinkToFit="1"/>
    </xf>
    <xf numFmtId="0" fontId="51" fillId="33" borderId="16" xfId="0" applyFont="1" applyFill="1" applyBorder="1" applyAlignment="1">
      <alignment horizontal="justify" vertical="top" wrapText="1" shrinkToFit="1"/>
    </xf>
    <xf numFmtId="0" fontId="51" fillId="33" borderId="15" xfId="0" applyFont="1" applyFill="1" applyBorder="1" applyAlignment="1">
      <alignment horizontal="justify" vertical="top" wrapText="1" shrinkToFit="1"/>
    </xf>
    <xf numFmtId="0" fontId="51" fillId="33" borderId="22" xfId="0" applyFont="1" applyFill="1" applyBorder="1" applyAlignment="1">
      <alignment horizontal="justify" vertical="top" wrapText="1"/>
    </xf>
    <xf numFmtId="0" fontId="53" fillId="33" borderId="11" xfId="0" applyFont="1" applyFill="1" applyBorder="1" applyAlignment="1">
      <alignment horizontal="justify" vertical="top" wrapText="1"/>
    </xf>
    <xf numFmtId="0" fontId="53" fillId="33" borderId="19" xfId="0" applyFont="1" applyFill="1" applyBorder="1" applyAlignment="1">
      <alignment horizontal="center" vertical="center" wrapText="1" shrinkToFit="1"/>
    </xf>
    <xf numFmtId="0" fontId="51" fillId="33" borderId="13" xfId="0" applyFont="1" applyFill="1" applyBorder="1" applyAlignment="1">
      <alignment horizontal="justify" vertical="top" wrapText="1"/>
    </xf>
    <xf numFmtId="0" fontId="53" fillId="33" borderId="18" xfId="0" applyFont="1" applyFill="1" applyBorder="1" applyAlignment="1">
      <alignment wrapText="1" shrinkToFit="1"/>
    </xf>
    <xf numFmtId="0" fontId="53" fillId="33" borderId="11" xfId="0" applyFont="1" applyFill="1" applyBorder="1" applyAlignment="1">
      <alignment vertical="top" wrapText="1" shrinkToFit="1"/>
    </xf>
    <xf numFmtId="173" fontId="53" fillId="33" borderId="19" xfId="0" applyNumberFormat="1" applyFont="1" applyFill="1" applyBorder="1" applyAlignment="1">
      <alignment horizontal="center" vertical="top" wrapText="1" shrinkToFit="1"/>
    </xf>
    <xf numFmtId="0" fontId="53" fillId="33" borderId="13" xfId="0" applyFont="1" applyFill="1" applyBorder="1" applyAlignment="1">
      <alignment vertical="top" wrapText="1" shrinkToFit="1"/>
    </xf>
    <xf numFmtId="0" fontId="53" fillId="33" borderId="13" xfId="0" applyFont="1" applyFill="1" applyBorder="1" applyAlignment="1">
      <alignment vertical="top" wrapText="1" shrinkToFit="1"/>
    </xf>
    <xf numFmtId="0" fontId="51" fillId="33" borderId="13" xfId="0" applyFont="1" applyFill="1" applyBorder="1" applyAlignment="1">
      <alignment vertical="top" wrapText="1" shrinkToFit="1"/>
    </xf>
    <xf numFmtId="0" fontId="54" fillId="33" borderId="19" xfId="0" applyFont="1" applyFill="1" applyBorder="1" applyAlignment="1">
      <alignment horizontal="center" vertical="top" wrapText="1" shrinkToFit="1"/>
    </xf>
    <xf numFmtId="173" fontId="53" fillId="33" borderId="19" xfId="0" applyNumberFormat="1" applyFont="1" applyFill="1" applyBorder="1" applyAlignment="1">
      <alignment horizontal="justify" vertical="top" wrapText="1" shrinkToFit="1"/>
    </xf>
    <xf numFmtId="0" fontId="51" fillId="33" borderId="13" xfId="0" applyFont="1" applyFill="1" applyBorder="1" applyAlignment="1">
      <alignment/>
    </xf>
    <xf numFmtId="0" fontId="51" fillId="33" borderId="0" xfId="0" applyFont="1" applyFill="1" applyBorder="1" applyAlignment="1">
      <alignment vertical="top" wrapText="1" shrinkToFit="1"/>
    </xf>
    <xf numFmtId="173" fontId="53" fillId="33" borderId="14" xfId="0" applyNumberFormat="1" applyFont="1" applyFill="1" applyBorder="1" applyAlignment="1">
      <alignment horizontal="center" vertical="top" wrapText="1" shrinkToFit="1"/>
    </xf>
    <xf numFmtId="0" fontId="51" fillId="33" borderId="18" xfId="0" applyFont="1" applyFill="1" applyBorder="1" applyAlignment="1">
      <alignment vertical="top" wrapText="1" shrinkToFit="1"/>
    </xf>
    <xf numFmtId="173" fontId="53" fillId="33" borderId="16" xfId="0" applyNumberFormat="1" applyFont="1" applyFill="1" applyBorder="1" applyAlignment="1">
      <alignment horizontal="center" vertical="top" wrapText="1" shrinkToFit="1"/>
    </xf>
    <xf numFmtId="173" fontId="53" fillId="33" borderId="19" xfId="0" applyNumberFormat="1" applyFont="1" applyFill="1" applyBorder="1" applyAlignment="1">
      <alignment horizontal="center" vertical="top" wrapText="1" shrinkToFit="1"/>
    </xf>
    <xf numFmtId="173" fontId="53" fillId="33" borderId="10" xfId="0" applyNumberFormat="1" applyFont="1" applyFill="1" applyBorder="1" applyAlignment="1">
      <alignment horizontal="center" vertical="top" wrapText="1" shrinkToFit="1"/>
    </xf>
    <xf numFmtId="173" fontId="53" fillId="33" borderId="13" xfId="0" applyNumberFormat="1" applyFont="1" applyFill="1" applyBorder="1" applyAlignment="1">
      <alignment horizontal="center" vertical="top" wrapText="1" shrinkToFit="1"/>
    </xf>
    <xf numFmtId="0" fontId="51" fillId="33" borderId="15" xfId="0" applyFont="1" applyFill="1" applyBorder="1" applyAlignment="1">
      <alignment vertical="top" wrapText="1" shrinkToFit="1"/>
    </xf>
    <xf numFmtId="173" fontId="53" fillId="33" borderId="12" xfId="0" applyNumberFormat="1" applyFont="1" applyFill="1" applyBorder="1" applyAlignment="1">
      <alignment horizontal="center" vertical="top" wrapText="1" shrinkToFit="1"/>
    </xf>
    <xf numFmtId="0" fontId="51" fillId="33" borderId="22" xfId="0" applyFont="1" applyFill="1" applyBorder="1" applyAlignment="1">
      <alignment vertical="top" wrapText="1" shrinkToFit="1"/>
    </xf>
    <xf numFmtId="0" fontId="53" fillId="33" borderId="0" xfId="0" applyFont="1" applyFill="1" applyAlignment="1">
      <alignment horizontal="justify" vertical="top" wrapText="1"/>
    </xf>
    <xf numFmtId="0" fontId="53" fillId="33" borderId="12" xfId="0" applyFont="1" applyFill="1" applyBorder="1" applyAlignment="1">
      <alignment vertical="top" wrapText="1" shrinkToFit="1"/>
    </xf>
    <xf numFmtId="0" fontId="53" fillId="33" borderId="18" xfId="0" applyFont="1" applyFill="1" applyBorder="1" applyAlignment="1">
      <alignment vertical="top" wrapText="1" shrinkToFit="1"/>
    </xf>
    <xf numFmtId="0" fontId="51" fillId="33" borderId="10" xfId="0" applyFont="1" applyFill="1" applyBorder="1" applyAlignment="1">
      <alignment horizontal="justify" vertical="top"/>
    </xf>
    <xf numFmtId="0" fontId="51" fillId="33" borderId="10" xfId="0" applyFont="1" applyFill="1" applyBorder="1" applyAlignment="1">
      <alignment/>
    </xf>
    <xf numFmtId="0" fontId="53" fillId="33" borderId="19" xfId="0" applyFont="1" applyFill="1" applyBorder="1" applyAlignment="1">
      <alignment horizontal="justify" vertical="top"/>
    </xf>
    <xf numFmtId="0" fontId="53" fillId="33" borderId="19" xfId="0" applyFont="1" applyFill="1" applyBorder="1" applyAlignment="1">
      <alignment wrapText="1"/>
    </xf>
    <xf numFmtId="0" fontId="54" fillId="33" borderId="19" xfId="0" applyFont="1" applyFill="1" applyBorder="1" applyAlignment="1">
      <alignment horizontal="center" wrapText="1" shrinkToFit="1"/>
    </xf>
    <xf numFmtId="173" fontId="54" fillId="33" borderId="19" xfId="0" applyNumberFormat="1" applyFont="1" applyFill="1" applyBorder="1" applyAlignment="1">
      <alignment horizontal="center" wrapText="1" shrinkToFit="1"/>
    </xf>
    <xf numFmtId="0" fontId="53" fillId="33" borderId="10" xfId="0" applyFont="1" applyFill="1" applyBorder="1" applyAlignment="1">
      <alignment wrapText="1"/>
    </xf>
    <xf numFmtId="0" fontId="53" fillId="33" borderId="10" xfId="0" applyFont="1" applyFill="1" applyBorder="1" applyAlignment="1">
      <alignment wrapText="1"/>
    </xf>
    <xf numFmtId="0" fontId="53" fillId="33" borderId="22" xfId="0" applyFont="1" applyFill="1" applyBorder="1" applyAlignment="1">
      <alignment wrapText="1"/>
    </xf>
    <xf numFmtId="173" fontId="53" fillId="33" borderId="12" xfId="0" applyNumberFormat="1" applyFont="1" applyFill="1" applyBorder="1" applyAlignment="1">
      <alignment horizontal="justify" vertical="top" wrapText="1" shrinkToFit="1"/>
    </xf>
    <xf numFmtId="173" fontId="53" fillId="33" borderId="14" xfId="0" applyNumberFormat="1" applyFont="1" applyFill="1" applyBorder="1" applyAlignment="1">
      <alignment horizontal="justify" vertical="top" wrapText="1" shrinkToFit="1"/>
    </xf>
    <xf numFmtId="0" fontId="53" fillId="33" borderId="10" xfId="0" applyFont="1" applyFill="1" applyBorder="1" applyAlignment="1">
      <alignment horizontal="justify" vertical="top" wrapText="1"/>
    </xf>
    <xf numFmtId="0" fontId="51" fillId="33" borderId="10" xfId="0" applyFont="1" applyFill="1" applyBorder="1" applyAlignment="1">
      <alignment horizontal="justify" vertical="top" wrapText="1"/>
    </xf>
    <xf numFmtId="0" fontId="51" fillId="33" borderId="22" xfId="0" applyFont="1" applyFill="1" applyBorder="1" applyAlignment="1">
      <alignment horizontal="justify" vertical="top" wrapText="1"/>
    </xf>
    <xf numFmtId="0" fontId="51" fillId="33" borderId="22" xfId="0" applyFont="1" applyFill="1" applyBorder="1" applyAlignment="1">
      <alignment wrapText="1"/>
    </xf>
    <xf numFmtId="173" fontId="53" fillId="33" borderId="18" xfId="0" applyNumberFormat="1" applyFont="1" applyFill="1" applyBorder="1" applyAlignment="1">
      <alignment horizontal="center" vertical="top" wrapText="1" shrinkToFit="1"/>
    </xf>
    <xf numFmtId="0" fontId="53" fillId="33" borderId="19" xfId="0" applyFont="1" applyFill="1" applyBorder="1" applyAlignment="1">
      <alignment vertical="top" wrapText="1"/>
    </xf>
    <xf numFmtId="0" fontId="51" fillId="33" borderId="10" xfId="0" applyFont="1" applyFill="1" applyBorder="1" applyAlignment="1">
      <alignment vertical="top" wrapText="1"/>
    </xf>
    <xf numFmtId="0" fontId="51" fillId="33" borderId="10" xfId="0" applyFont="1" applyFill="1" applyBorder="1" applyAlignment="1">
      <alignment wrapText="1"/>
    </xf>
    <xf numFmtId="0" fontId="53" fillId="33" borderId="22" xfId="0" applyFont="1" applyFill="1" applyBorder="1" applyAlignment="1">
      <alignment/>
    </xf>
    <xf numFmtId="2" fontId="53" fillId="33" borderId="19" xfId="0" applyNumberFormat="1" applyFont="1" applyFill="1" applyBorder="1" applyAlignment="1">
      <alignment horizontal="justify" vertical="top" wrapText="1" shrinkToFit="1"/>
    </xf>
    <xf numFmtId="0" fontId="53" fillId="33" borderId="23" xfId="0" applyFont="1" applyFill="1" applyBorder="1" applyAlignment="1">
      <alignment horizontal="center" vertical="top" wrapText="1" shrinkToFit="1"/>
    </xf>
    <xf numFmtId="173" fontId="53" fillId="33" borderId="23" xfId="0" applyNumberFormat="1" applyFont="1" applyFill="1" applyBorder="1" applyAlignment="1">
      <alignment horizontal="center" vertical="top" wrapText="1" shrinkToFit="1"/>
    </xf>
    <xf numFmtId="173" fontId="54" fillId="33" borderId="10" xfId="0" applyNumberFormat="1" applyFont="1" applyFill="1" applyBorder="1" applyAlignment="1">
      <alignment horizontal="center" vertical="top" wrapText="1" shrinkToFit="1"/>
    </xf>
    <xf numFmtId="0" fontId="51" fillId="33" borderId="22" xfId="0" applyFont="1" applyFill="1" applyBorder="1" applyAlignment="1">
      <alignment/>
    </xf>
    <xf numFmtId="0" fontId="53" fillId="33" borderId="19" xfId="0" applyFont="1" applyFill="1" applyBorder="1" applyAlignment="1">
      <alignment horizontal="justify" wrapText="1"/>
    </xf>
    <xf numFmtId="0" fontId="53" fillId="33" borderId="11" xfId="0" applyFont="1" applyFill="1" applyBorder="1" applyAlignment="1">
      <alignment horizontal="justify" vertical="center" wrapText="1"/>
    </xf>
    <xf numFmtId="0" fontId="53" fillId="33" borderId="11" xfId="0" applyFont="1" applyFill="1" applyBorder="1" applyAlignment="1">
      <alignment horizontal="center" vertical="top" wrapText="1" shrinkToFit="1"/>
    </xf>
    <xf numFmtId="173" fontId="54" fillId="33" borderId="11" xfId="0" applyNumberFormat="1" applyFont="1" applyFill="1" applyBorder="1" applyAlignment="1">
      <alignment horizontal="center" vertical="top" wrapText="1" shrinkToFit="1"/>
    </xf>
    <xf numFmtId="0" fontId="51" fillId="33" borderId="13" xfId="0" applyFont="1" applyFill="1" applyBorder="1" applyAlignment="1">
      <alignment horizontal="justify" vertical="center" wrapText="1"/>
    </xf>
    <xf numFmtId="0" fontId="51" fillId="33" borderId="15" xfId="0" applyFont="1" applyFill="1" applyBorder="1" applyAlignment="1">
      <alignment horizontal="justify" vertical="center" wrapText="1"/>
    </xf>
    <xf numFmtId="173" fontId="53" fillId="33" borderId="10" xfId="0" applyNumberFormat="1" applyFont="1" applyFill="1" applyBorder="1" applyAlignment="1">
      <alignment wrapText="1" shrinkToFit="1"/>
    </xf>
    <xf numFmtId="0" fontId="53" fillId="33" borderId="11" xfId="0" applyFont="1" applyFill="1" applyBorder="1" applyAlignment="1">
      <alignment horizontal="justify" vertical="top" wrapText="1" shrinkToFit="1"/>
    </xf>
    <xf numFmtId="0" fontId="54" fillId="33" borderId="23" xfId="0" applyFont="1" applyFill="1" applyBorder="1" applyAlignment="1">
      <alignment wrapText="1" shrinkToFit="1"/>
    </xf>
    <xf numFmtId="173" fontId="54" fillId="33" borderId="19" xfId="0" applyNumberFormat="1" applyFont="1" applyFill="1" applyBorder="1" applyAlignment="1">
      <alignment wrapText="1" shrinkToFit="1"/>
    </xf>
    <xf numFmtId="173" fontId="53" fillId="33" borderId="0" xfId="0" applyNumberFormat="1" applyFont="1" applyFill="1" applyBorder="1" applyAlignment="1">
      <alignment wrapText="1" shrinkToFit="1"/>
    </xf>
    <xf numFmtId="0" fontId="54" fillId="33" borderId="19" xfId="0" applyFont="1" applyFill="1" applyBorder="1" applyAlignment="1">
      <alignment wrapText="1" shrinkToFit="1"/>
    </xf>
    <xf numFmtId="173" fontId="54" fillId="33" borderId="23" xfId="0" applyNumberFormat="1" applyFont="1" applyFill="1" applyBorder="1" applyAlignment="1">
      <alignment wrapText="1" shrinkToFit="1"/>
    </xf>
    <xf numFmtId="173" fontId="54" fillId="33" borderId="12" xfId="0" applyNumberFormat="1" applyFont="1" applyFill="1" applyBorder="1" applyAlignment="1">
      <alignment wrapText="1" shrinkToFit="1"/>
    </xf>
    <xf numFmtId="0" fontId="53" fillId="33" borderId="10" xfId="0" applyFont="1" applyFill="1" applyBorder="1" applyAlignment="1">
      <alignment horizontal="justify" vertical="top"/>
    </xf>
    <xf numFmtId="173" fontId="53" fillId="33" borderId="14" xfId="0" applyNumberFormat="1" applyFont="1" applyFill="1" applyBorder="1" applyAlignment="1">
      <alignment wrapText="1" shrinkToFit="1"/>
    </xf>
    <xf numFmtId="173" fontId="53" fillId="33" borderId="22" xfId="0" applyNumberFormat="1" applyFont="1" applyFill="1" applyBorder="1" applyAlignment="1">
      <alignment wrapText="1" shrinkToFit="1"/>
    </xf>
    <xf numFmtId="0" fontId="53" fillId="33" borderId="19" xfId="0" applyFont="1" applyFill="1" applyBorder="1" applyAlignment="1">
      <alignment horizontal="justify" vertical="center" wrapText="1"/>
    </xf>
    <xf numFmtId="0" fontId="51" fillId="33" borderId="10" xfId="0" applyFont="1" applyFill="1" applyBorder="1" applyAlignment="1">
      <alignment horizontal="justify" vertical="center" wrapText="1"/>
    </xf>
    <xf numFmtId="0" fontId="54" fillId="33" borderId="10" xfId="0" applyFont="1" applyFill="1" applyBorder="1" applyAlignment="1">
      <alignment wrapText="1" shrinkToFit="1"/>
    </xf>
    <xf numFmtId="173" fontId="54" fillId="33" borderId="10" xfId="0" applyNumberFormat="1" applyFont="1" applyFill="1" applyBorder="1" applyAlignment="1">
      <alignment wrapText="1" shrinkToFit="1"/>
    </xf>
    <xf numFmtId="0" fontId="53" fillId="33" borderId="10" xfId="0" applyFont="1" applyFill="1" applyBorder="1" applyAlignment="1">
      <alignment horizontal="justify" vertical="center" wrapText="1"/>
    </xf>
    <xf numFmtId="0" fontId="51" fillId="33" borderId="22" xfId="0" applyFont="1" applyFill="1" applyBorder="1" applyAlignment="1">
      <alignment horizontal="justify" vertical="center" wrapText="1"/>
    </xf>
    <xf numFmtId="0" fontId="51" fillId="33" borderId="22" xfId="0" applyFont="1" applyFill="1" applyBorder="1" applyAlignment="1">
      <alignment horizontal="justify" wrapText="1"/>
    </xf>
    <xf numFmtId="0" fontId="53" fillId="33" borderId="13" xfId="0" applyFont="1" applyFill="1" applyBorder="1" applyAlignment="1">
      <alignment horizontal="justify" vertical="top" wrapText="1"/>
    </xf>
    <xf numFmtId="0" fontId="53" fillId="33" borderId="17" xfId="0" applyFont="1" applyFill="1" applyBorder="1" applyAlignment="1">
      <alignment horizontal="center" vertical="center" wrapText="1" shrinkToFit="1"/>
    </xf>
    <xf numFmtId="0" fontId="51" fillId="33" borderId="13" xfId="0" applyFont="1" applyFill="1" applyBorder="1" applyAlignment="1">
      <alignment horizontal="justify" wrapText="1"/>
    </xf>
    <xf numFmtId="0" fontId="51" fillId="33" borderId="15" xfId="0" applyFont="1" applyFill="1" applyBorder="1" applyAlignment="1">
      <alignment horizontal="justify" wrapText="1"/>
    </xf>
    <xf numFmtId="0" fontId="53" fillId="33" borderId="0" xfId="0" applyFont="1" applyFill="1" applyAlignment="1">
      <alignment horizontal="center" wrapText="1" shrinkToFit="1"/>
    </xf>
    <xf numFmtId="0" fontId="53" fillId="33" borderId="13" xfId="0" applyFont="1" applyFill="1" applyBorder="1" applyAlignment="1">
      <alignment horizontal="justify" wrapText="1"/>
    </xf>
    <xf numFmtId="0" fontId="53" fillId="33" borderId="15" xfId="0" applyFont="1" applyFill="1" applyBorder="1" applyAlignment="1">
      <alignment horizontal="justify" wrapText="1"/>
    </xf>
    <xf numFmtId="0" fontId="51" fillId="33" borderId="10" xfId="0" applyFont="1" applyFill="1" applyBorder="1" applyAlignment="1">
      <alignment horizontal="justify" wrapText="1"/>
    </xf>
    <xf numFmtId="173" fontId="53" fillId="33" borderId="10" xfId="0" applyNumberFormat="1" applyFont="1" applyFill="1" applyBorder="1" applyAlignment="1">
      <alignment horizontal="right" vertical="center" wrapText="1" shrinkToFit="1"/>
    </xf>
    <xf numFmtId="173" fontId="54" fillId="33" borderId="11" xfId="0" applyNumberFormat="1" applyFont="1" applyFill="1" applyBorder="1" applyAlignment="1">
      <alignment wrapText="1" shrinkToFit="1"/>
    </xf>
    <xf numFmtId="0" fontId="53" fillId="33" borderId="13" xfId="0" applyFont="1" applyFill="1" applyBorder="1" applyAlignment="1">
      <alignment horizontal="justify" vertical="top" wrapText="1"/>
    </xf>
    <xf numFmtId="173" fontId="53" fillId="33" borderId="13" xfId="0" applyNumberFormat="1" applyFont="1" applyFill="1" applyBorder="1" applyAlignment="1">
      <alignment wrapText="1" shrinkToFit="1"/>
    </xf>
    <xf numFmtId="0" fontId="54" fillId="33" borderId="11" xfId="0" applyFont="1" applyFill="1" applyBorder="1" applyAlignment="1">
      <alignment horizontal="center" vertical="top" wrapText="1" shrinkToFit="1"/>
    </xf>
    <xf numFmtId="173" fontId="53" fillId="33" borderId="13" xfId="0" applyNumberFormat="1" applyFont="1" applyFill="1" applyBorder="1" applyAlignment="1">
      <alignment horizontal="right" vertical="center" wrapText="1" shrinkToFit="1"/>
    </xf>
    <xf numFmtId="0" fontId="53" fillId="33" borderId="22" xfId="0" applyFont="1" applyFill="1" applyBorder="1" applyAlignment="1">
      <alignment horizontal="justify" vertical="top" wrapText="1"/>
    </xf>
    <xf numFmtId="0" fontId="53" fillId="33" borderId="23" xfId="0" applyFont="1" applyFill="1" applyBorder="1" applyAlignment="1">
      <alignment horizontal="justify" vertical="top" wrapText="1" shrinkToFit="1"/>
    </xf>
    <xf numFmtId="0" fontId="53" fillId="33" borderId="12" xfId="0" applyFont="1" applyFill="1" applyBorder="1" applyAlignment="1">
      <alignment horizontal="justify" vertical="top" wrapText="1"/>
    </xf>
    <xf numFmtId="0" fontId="51" fillId="33" borderId="14" xfId="0" applyFont="1" applyFill="1" applyBorder="1" applyAlignment="1">
      <alignment wrapText="1"/>
    </xf>
    <xf numFmtId="0" fontId="51" fillId="33" borderId="13" xfId="0" applyFont="1" applyFill="1" applyBorder="1" applyAlignment="1">
      <alignment/>
    </xf>
    <xf numFmtId="173" fontId="53" fillId="33" borderId="0" xfId="0" applyNumberFormat="1" applyFont="1" applyFill="1" applyBorder="1" applyAlignment="1">
      <alignment horizontal="right" vertical="center" wrapText="1" shrinkToFit="1"/>
    </xf>
    <xf numFmtId="173" fontId="53" fillId="33" borderId="14" xfId="0" applyNumberFormat="1" applyFont="1" applyFill="1" applyBorder="1" applyAlignment="1">
      <alignment horizontal="right" vertical="center" wrapText="1" shrinkToFit="1"/>
    </xf>
    <xf numFmtId="0" fontId="53" fillId="33" borderId="22" xfId="0" applyFont="1" applyFill="1" applyBorder="1" applyAlignment="1">
      <alignment vertical="top" wrapText="1" shrinkToFit="1"/>
    </xf>
    <xf numFmtId="0" fontId="53" fillId="33" borderId="15" xfId="0" applyFont="1" applyFill="1" applyBorder="1" applyAlignment="1">
      <alignment horizontal="justify" vertical="top" wrapText="1"/>
    </xf>
    <xf numFmtId="0" fontId="51" fillId="33" borderId="19" xfId="0" applyFont="1" applyFill="1" applyBorder="1" applyAlignment="1">
      <alignment horizontal="justify" vertical="top" wrapText="1" shrinkToFit="1"/>
    </xf>
    <xf numFmtId="0" fontId="51" fillId="33" borderId="17" xfId="0" applyFont="1" applyFill="1" applyBorder="1" applyAlignment="1">
      <alignment wrapText="1" shrinkToFit="1"/>
    </xf>
    <xf numFmtId="49" fontId="53" fillId="33" borderId="19" xfId="0" applyNumberFormat="1" applyFont="1" applyFill="1" applyBorder="1" applyAlignment="1">
      <alignment horizontal="justify" vertical="top" wrapText="1" shrinkToFit="1"/>
    </xf>
    <xf numFmtId="0" fontId="53" fillId="33" borderId="23" xfId="0" applyFont="1" applyFill="1" applyBorder="1" applyAlignment="1">
      <alignment horizontal="left" vertical="top" wrapText="1" shrinkToFit="1"/>
    </xf>
    <xf numFmtId="0" fontId="51" fillId="33" borderId="10" xfId="0" applyFont="1" applyFill="1" applyBorder="1" applyAlignment="1">
      <alignment horizontal="left" vertical="top" wrapText="1" shrinkToFit="1"/>
    </xf>
    <xf numFmtId="0" fontId="51" fillId="33" borderId="0" xfId="0" applyFont="1" applyFill="1" applyBorder="1" applyAlignment="1">
      <alignment horizontal="left" vertical="top" wrapText="1" shrinkToFit="1"/>
    </xf>
    <xf numFmtId="0" fontId="51" fillId="33" borderId="14" xfId="0" applyFont="1" applyFill="1" applyBorder="1" applyAlignment="1">
      <alignment horizontal="left" vertical="top" wrapText="1" shrinkToFit="1"/>
    </xf>
    <xf numFmtId="0" fontId="51" fillId="33" borderId="14" xfId="0" applyFont="1" applyFill="1" applyBorder="1" applyAlignment="1">
      <alignment horizontal="left" wrapText="1" shrinkToFit="1"/>
    </xf>
    <xf numFmtId="0" fontId="51" fillId="33" borderId="12" xfId="0" applyFont="1" applyFill="1" applyBorder="1" applyAlignment="1">
      <alignment/>
    </xf>
    <xf numFmtId="0" fontId="53" fillId="33" borderId="19" xfId="0" applyFont="1" applyFill="1" applyBorder="1" applyAlignment="1">
      <alignment vertical="top" wrapText="1" shrinkToFit="1"/>
    </xf>
    <xf numFmtId="0" fontId="51" fillId="33" borderId="19" xfId="0" applyFont="1" applyFill="1" applyBorder="1" applyAlignment="1">
      <alignment vertical="top" wrapText="1" shrinkToFit="1"/>
    </xf>
    <xf numFmtId="0" fontId="51" fillId="33" borderId="19" xfId="0" applyFont="1" applyFill="1" applyBorder="1" applyAlignment="1">
      <alignment wrapText="1"/>
    </xf>
    <xf numFmtId="0" fontId="51" fillId="33" borderId="14" xfId="0" applyFont="1" applyFill="1" applyBorder="1" applyAlignment="1">
      <alignment/>
    </xf>
    <xf numFmtId="0" fontId="51" fillId="33" borderId="22" xfId="0" applyFont="1" applyFill="1" applyBorder="1" applyAlignment="1">
      <alignment/>
    </xf>
    <xf numFmtId="0" fontId="51" fillId="33" borderId="0" xfId="0" applyFont="1" applyFill="1" applyAlignment="1">
      <alignment wrapText="1"/>
    </xf>
    <xf numFmtId="0" fontId="51" fillId="33" borderId="0" xfId="0" applyFont="1" applyFill="1" applyBorder="1" applyAlignment="1">
      <alignment wrapText="1"/>
    </xf>
    <xf numFmtId="0" fontId="51" fillId="33" borderId="18" xfId="0" applyFont="1" applyFill="1" applyBorder="1" applyAlignment="1">
      <alignment wrapText="1"/>
    </xf>
    <xf numFmtId="49" fontId="53" fillId="33" borderId="10" xfId="0" applyNumberFormat="1" applyFont="1" applyFill="1" applyBorder="1" applyAlignment="1">
      <alignment horizontal="justify" vertical="top" wrapText="1" shrinkToFit="1"/>
    </xf>
    <xf numFmtId="0" fontId="51" fillId="33" borderId="18" xfId="0" applyFont="1" applyFill="1" applyBorder="1" applyAlignment="1">
      <alignment wrapText="1" shrinkToFit="1"/>
    </xf>
    <xf numFmtId="0" fontId="51" fillId="33" borderId="22" xfId="0" applyFont="1" applyFill="1" applyBorder="1" applyAlignment="1">
      <alignment horizontal="left" vertical="top" wrapText="1" shrinkToFit="1"/>
    </xf>
    <xf numFmtId="49" fontId="53" fillId="33" borderId="23" xfId="0" applyNumberFormat="1" applyFont="1" applyFill="1" applyBorder="1" applyAlignment="1">
      <alignment horizontal="justify" vertical="top" wrapText="1" shrinkToFit="1"/>
    </xf>
    <xf numFmtId="49" fontId="51" fillId="33" borderId="0" xfId="0" applyNumberFormat="1" applyFont="1" applyFill="1" applyBorder="1" applyAlignment="1">
      <alignment horizontal="justify" vertical="top" wrapText="1" shrinkToFit="1"/>
    </xf>
    <xf numFmtId="0" fontId="0" fillId="0" borderId="22" xfId="0" applyBorder="1" applyAlignment="1">
      <alignment wrapText="1"/>
    </xf>
    <xf numFmtId="0" fontId="53" fillId="33" borderId="23" xfId="0" applyFont="1" applyFill="1" applyBorder="1" applyAlignment="1">
      <alignment horizontal="center" vertical="top" wrapText="1" shrinkToFit="1"/>
    </xf>
    <xf numFmtId="0" fontId="53" fillId="33" borderId="0" xfId="0" applyFont="1" applyFill="1" applyBorder="1" applyAlignment="1">
      <alignment horizontal="center" vertical="top" wrapText="1" shrinkToFit="1"/>
    </xf>
    <xf numFmtId="49" fontId="53" fillId="33" borderId="22" xfId="0" applyNumberFormat="1" applyFont="1" applyFill="1" applyBorder="1" applyAlignment="1">
      <alignment horizontal="justify" vertical="top"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7;&#1077;&#1089;&#1090;&#1088;%20&#1085;&#1072;%2001.07.2016%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ействующий"/>
      <sheetName val="выписка из реестра"/>
      <sheetName val="реестр"/>
      <sheetName val="Лист1"/>
    </sheetNames>
    <sheetDataSet>
      <sheetData sheetId="0">
        <row r="15">
          <cell r="K15">
            <v>0</v>
          </cell>
          <cell r="L15">
            <v>656879.471</v>
          </cell>
        </row>
        <row r="44">
          <cell r="K44">
            <v>2565.4</v>
          </cell>
          <cell r="L44">
            <v>0</v>
          </cell>
        </row>
        <row r="98">
          <cell r="K9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28"/>
  <sheetViews>
    <sheetView tabSelected="1" zoomScale="85" zoomScaleNormal="85" zoomScalePageLayoutView="0" workbookViewId="0" topLeftCell="A1">
      <pane ySplit="7" topLeftCell="A8" activePane="bottomLeft" state="frozen"/>
      <selection pane="topLeft" activeCell="A1" sqref="A1"/>
      <selection pane="bottomLeft" activeCell="H1344" sqref="H1344"/>
    </sheetView>
  </sheetViews>
  <sheetFormatPr defaultColWidth="9.00390625" defaultRowHeight="12.75"/>
  <cols>
    <col min="1" max="1" width="5.75390625" style="2" customWidth="1"/>
    <col min="2" max="2" width="5.125" style="2" customWidth="1"/>
    <col min="3" max="3" width="25.375" style="2" customWidth="1"/>
    <col min="4" max="4" width="13.75390625" style="2" customWidth="1"/>
    <col min="5" max="5" width="14.875" style="2" customWidth="1"/>
    <col min="6" max="6" width="22.375" style="2" customWidth="1"/>
    <col min="7" max="7" width="27.875" style="2" customWidth="1"/>
    <col min="8" max="8" width="15.25390625" style="2" customWidth="1"/>
    <col min="9" max="9" width="15.75390625" style="127" customWidth="1"/>
    <col min="10" max="10" width="15.125" style="127" customWidth="1"/>
    <col min="11" max="11" width="14.75390625" style="127" customWidth="1"/>
    <col min="12" max="12" width="21.375" style="2" customWidth="1"/>
    <col min="13" max="13" width="12.875" style="2" customWidth="1"/>
    <col min="14" max="14" width="12.75390625" style="2" customWidth="1"/>
    <col min="15" max="17" width="15.375" style="2" customWidth="1"/>
    <col min="18" max="16384" width="9.125" style="2" customWidth="1"/>
  </cols>
  <sheetData>
    <row r="1" spans="2:17" ht="25.5" customHeight="1">
      <c r="B1" s="124" t="s">
        <v>881</v>
      </c>
      <c r="C1" s="124"/>
      <c r="D1" s="124"/>
      <c r="E1" s="124"/>
      <c r="F1" s="124"/>
      <c r="G1" s="124"/>
      <c r="H1" s="124"/>
      <c r="I1" s="124"/>
      <c r="J1" s="124"/>
      <c r="K1" s="124"/>
      <c r="L1" s="124"/>
      <c r="M1" s="124"/>
      <c r="N1" s="124"/>
      <c r="O1" s="124"/>
      <c r="P1" s="124"/>
      <c r="Q1" s="124"/>
    </row>
    <row r="2" spans="1:17" ht="15" customHeight="1">
      <c r="A2" s="125"/>
      <c r="B2" s="125"/>
      <c r="C2" s="125"/>
      <c r="D2" s="125"/>
      <c r="E2" s="125"/>
      <c r="F2" s="125"/>
      <c r="G2" s="125"/>
      <c r="H2" s="125"/>
      <c r="I2" s="125"/>
      <c r="J2" s="125"/>
      <c r="K2" s="125"/>
      <c r="L2" s="125"/>
      <c r="M2" s="126"/>
      <c r="N2" s="126"/>
      <c r="O2" s="126"/>
      <c r="P2" s="126"/>
      <c r="Q2" s="126"/>
    </row>
    <row r="3" ht="11.25" customHeight="1"/>
    <row r="4" spans="1:12" ht="12.75">
      <c r="A4" s="3" t="s">
        <v>716</v>
      </c>
      <c r="B4" s="4"/>
      <c r="C4" s="26" t="s">
        <v>723</v>
      </c>
      <c r="D4" s="26" t="s">
        <v>719</v>
      </c>
      <c r="E4" s="26" t="s">
        <v>722</v>
      </c>
      <c r="F4" s="128" t="s">
        <v>882</v>
      </c>
      <c r="G4" s="128" t="s">
        <v>724</v>
      </c>
      <c r="H4" s="26" t="s">
        <v>717</v>
      </c>
      <c r="I4" s="129" t="s">
        <v>718</v>
      </c>
      <c r="J4" s="129"/>
      <c r="K4" s="129"/>
      <c r="L4" s="128" t="s">
        <v>725</v>
      </c>
    </row>
    <row r="5" spans="1:12" ht="12.75">
      <c r="A5" s="5"/>
      <c r="B5" s="6"/>
      <c r="C5" s="26"/>
      <c r="D5" s="26"/>
      <c r="E5" s="26"/>
      <c r="F5" s="130"/>
      <c r="G5" s="130"/>
      <c r="H5" s="26"/>
      <c r="I5" s="131" t="s">
        <v>720</v>
      </c>
      <c r="J5" s="129" t="s">
        <v>721</v>
      </c>
      <c r="K5" s="129"/>
      <c r="L5" s="130"/>
    </row>
    <row r="6" spans="1:12" ht="45" customHeight="1">
      <c r="A6" s="7"/>
      <c r="B6" s="8"/>
      <c r="C6" s="26"/>
      <c r="D6" s="26"/>
      <c r="E6" s="26"/>
      <c r="F6" s="132"/>
      <c r="G6" s="132"/>
      <c r="H6" s="26"/>
      <c r="I6" s="131"/>
      <c r="J6" s="133" t="s">
        <v>144</v>
      </c>
      <c r="K6" s="133" t="s">
        <v>228</v>
      </c>
      <c r="L6" s="132"/>
    </row>
    <row r="7" spans="1:12" ht="12.75">
      <c r="A7" s="9">
        <v>1</v>
      </c>
      <c r="B7" s="9"/>
      <c r="C7" s="134">
        <v>2</v>
      </c>
      <c r="D7" s="134">
        <v>3</v>
      </c>
      <c r="E7" s="134">
        <v>4</v>
      </c>
      <c r="F7" s="134">
        <v>5</v>
      </c>
      <c r="G7" s="134">
        <v>6</v>
      </c>
      <c r="H7" s="134">
        <v>7</v>
      </c>
      <c r="I7" s="135">
        <v>8</v>
      </c>
      <c r="J7" s="135">
        <v>9</v>
      </c>
      <c r="K7" s="135">
        <v>10</v>
      </c>
      <c r="L7" s="134">
        <v>11</v>
      </c>
    </row>
    <row r="8" spans="1:12" ht="16.5" customHeight="1">
      <c r="A8" s="10" t="s">
        <v>619</v>
      </c>
      <c r="B8" s="4"/>
      <c r="C8" s="136" t="s">
        <v>398</v>
      </c>
      <c r="D8" s="137" t="s">
        <v>618</v>
      </c>
      <c r="E8" s="136" t="s">
        <v>179</v>
      </c>
      <c r="F8" s="136" t="s">
        <v>180</v>
      </c>
      <c r="G8" s="136" t="s">
        <v>502</v>
      </c>
      <c r="H8" s="138" t="s">
        <v>181</v>
      </c>
      <c r="I8" s="139">
        <f>SUM(I9:I13)</f>
        <v>30228</v>
      </c>
      <c r="J8" s="139">
        <f>SUM(J9:J13)</f>
        <v>30228</v>
      </c>
      <c r="K8" s="139">
        <f>SUM(K9:K13)</f>
        <v>0</v>
      </c>
      <c r="L8" s="136" t="s">
        <v>40</v>
      </c>
    </row>
    <row r="9" spans="1:12" ht="27" customHeight="1">
      <c r="A9" s="5"/>
      <c r="B9" s="6"/>
      <c r="C9" s="86"/>
      <c r="D9" s="130"/>
      <c r="E9" s="140"/>
      <c r="F9" s="140"/>
      <c r="G9" s="141"/>
      <c r="H9" s="142" t="s">
        <v>425</v>
      </c>
      <c r="I9" s="143">
        <f>SUM(J9:K9)</f>
        <v>5081</v>
      </c>
      <c r="J9" s="143">
        <v>5081</v>
      </c>
      <c r="K9" s="143">
        <v>0</v>
      </c>
      <c r="L9" s="141"/>
    </row>
    <row r="10" spans="1:12" ht="17.25" customHeight="1">
      <c r="A10" s="11"/>
      <c r="B10" s="12"/>
      <c r="C10" s="86"/>
      <c r="D10" s="130"/>
      <c r="E10" s="140"/>
      <c r="F10" s="140"/>
      <c r="G10" s="141"/>
      <c r="H10" s="142" t="s">
        <v>624</v>
      </c>
      <c r="I10" s="76">
        <f>SUM(J10:K10)</f>
        <v>3647</v>
      </c>
      <c r="J10" s="76">
        <v>3647</v>
      </c>
      <c r="K10" s="76">
        <v>0</v>
      </c>
      <c r="L10" s="141"/>
    </row>
    <row r="11" spans="1:12" ht="14.25" customHeight="1">
      <c r="A11" s="11"/>
      <c r="B11" s="12"/>
      <c r="C11" s="86"/>
      <c r="D11" s="130"/>
      <c r="E11" s="140"/>
      <c r="F11" s="140"/>
      <c r="G11" s="141"/>
      <c r="H11" s="142" t="s">
        <v>625</v>
      </c>
      <c r="I11" s="76">
        <f>SUM(J11:K11)</f>
        <v>5411</v>
      </c>
      <c r="J11" s="76">
        <v>5411</v>
      </c>
      <c r="K11" s="76">
        <v>0</v>
      </c>
      <c r="L11" s="141"/>
    </row>
    <row r="12" spans="1:12" ht="17.25" customHeight="1">
      <c r="A12" s="11"/>
      <c r="B12" s="12"/>
      <c r="C12" s="86"/>
      <c r="D12" s="130"/>
      <c r="E12" s="140"/>
      <c r="F12" s="140"/>
      <c r="G12" s="141"/>
      <c r="H12" s="142" t="s">
        <v>626</v>
      </c>
      <c r="I12" s="76">
        <f>SUM(J12:K12)</f>
        <v>3388</v>
      </c>
      <c r="J12" s="76">
        <v>3388</v>
      </c>
      <c r="K12" s="76">
        <v>0</v>
      </c>
      <c r="L12" s="141"/>
    </row>
    <row r="13" spans="1:12" ht="16.5" customHeight="1">
      <c r="A13" s="13"/>
      <c r="B13" s="14"/>
      <c r="C13" s="144"/>
      <c r="D13" s="132"/>
      <c r="E13" s="145"/>
      <c r="F13" s="145"/>
      <c r="G13" s="146"/>
      <c r="H13" s="147" t="s">
        <v>627</v>
      </c>
      <c r="I13" s="116">
        <f>SUM(J13:K13)</f>
        <v>12701</v>
      </c>
      <c r="J13" s="116">
        <v>12701</v>
      </c>
      <c r="K13" s="116">
        <v>0</v>
      </c>
      <c r="L13" s="146"/>
    </row>
    <row r="14" spans="1:12" ht="18" customHeight="1">
      <c r="A14" s="10" t="s">
        <v>620</v>
      </c>
      <c r="B14" s="4"/>
      <c r="C14" s="84" t="s">
        <v>327</v>
      </c>
      <c r="D14" s="137" t="s">
        <v>622</v>
      </c>
      <c r="E14" s="136" t="s">
        <v>751</v>
      </c>
      <c r="F14" s="148" t="s">
        <v>623</v>
      </c>
      <c r="G14" s="136" t="s">
        <v>699</v>
      </c>
      <c r="H14" s="149" t="s">
        <v>621</v>
      </c>
      <c r="I14" s="139">
        <f>J14+K14</f>
        <v>1430532</v>
      </c>
      <c r="J14" s="139">
        <f>SUM(J15:J20)</f>
        <v>214905</v>
      </c>
      <c r="K14" s="139">
        <f>SUM(K15:K20)</f>
        <v>1215627</v>
      </c>
      <c r="L14" s="137" t="s">
        <v>322</v>
      </c>
    </row>
    <row r="15" spans="1:12" ht="27" customHeight="1">
      <c r="A15" s="5"/>
      <c r="B15" s="6"/>
      <c r="C15" s="86"/>
      <c r="D15" s="130"/>
      <c r="E15" s="141"/>
      <c r="F15" s="150"/>
      <c r="G15" s="141"/>
      <c r="H15" s="151" t="s">
        <v>426</v>
      </c>
      <c r="I15" s="143">
        <f aca="true" t="shared" si="0" ref="I15:I21">SUM(J15:K15)</f>
        <v>166127</v>
      </c>
      <c r="J15" s="143">
        <v>30110</v>
      </c>
      <c r="K15" s="143">
        <v>136017</v>
      </c>
      <c r="L15" s="130"/>
    </row>
    <row r="16" spans="1:12" ht="15.75" customHeight="1">
      <c r="A16" s="15"/>
      <c r="B16" s="16"/>
      <c r="C16" s="86"/>
      <c r="D16" s="152"/>
      <c r="E16" s="141"/>
      <c r="F16" s="150"/>
      <c r="G16" s="141"/>
      <c r="H16" s="142" t="s">
        <v>628</v>
      </c>
      <c r="I16" s="143">
        <f t="shared" si="0"/>
        <v>185060</v>
      </c>
      <c r="J16" s="76">
        <v>80795</v>
      </c>
      <c r="K16" s="76">
        <v>104265</v>
      </c>
      <c r="L16" s="153"/>
    </row>
    <row r="17" spans="1:12" ht="21.75" customHeight="1">
      <c r="A17" s="15"/>
      <c r="B17" s="16"/>
      <c r="C17" s="86"/>
      <c r="D17" s="152"/>
      <c r="E17" s="141"/>
      <c r="F17" s="150"/>
      <c r="G17" s="141"/>
      <c r="H17" s="142" t="s">
        <v>379</v>
      </c>
      <c r="I17" s="143">
        <f t="shared" si="0"/>
        <v>321373</v>
      </c>
      <c r="J17" s="76">
        <v>25000</v>
      </c>
      <c r="K17" s="76">
        <v>296373</v>
      </c>
      <c r="L17" s="153"/>
    </row>
    <row r="18" spans="1:12" ht="14.25" customHeight="1">
      <c r="A18" s="15"/>
      <c r="B18" s="16"/>
      <c r="C18" s="86"/>
      <c r="D18" s="152"/>
      <c r="E18" s="141"/>
      <c r="F18" s="150"/>
      <c r="G18" s="141"/>
      <c r="H18" s="142" t="s">
        <v>380</v>
      </c>
      <c r="I18" s="143">
        <f t="shared" si="0"/>
        <v>242657</v>
      </c>
      <c r="J18" s="76">
        <v>26000</v>
      </c>
      <c r="K18" s="76">
        <v>216657</v>
      </c>
      <c r="L18" s="153"/>
    </row>
    <row r="19" spans="1:12" ht="16.5" customHeight="1">
      <c r="A19" s="15"/>
      <c r="B19" s="16"/>
      <c r="C19" s="86"/>
      <c r="D19" s="152"/>
      <c r="E19" s="141"/>
      <c r="F19" s="150"/>
      <c r="G19" s="141"/>
      <c r="H19" s="142" t="s">
        <v>381</v>
      </c>
      <c r="I19" s="143">
        <f t="shared" si="0"/>
        <v>275963</v>
      </c>
      <c r="J19" s="76">
        <v>26000</v>
      </c>
      <c r="K19" s="76">
        <v>249963</v>
      </c>
      <c r="L19" s="153"/>
    </row>
    <row r="20" spans="1:12" ht="15.75" customHeight="1">
      <c r="A20" s="17"/>
      <c r="B20" s="18"/>
      <c r="C20" s="144"/>
      <c r="D20" s="154"/>
      <c r="E20" s="155"/>
      <c r="F20" s="156"/>
      <c r="G20" s="146"/>
      <c r="H20" s="157" t="s">
        <v>382</v>
      </c>
      <c r="I20" s="143">
        <f t="shared" si="0"/>
        <v>239352</v>
      </c>
      <c r="J20" s="116">
        <v>27000</v>
      </c>
      <c r="K20" s="116">
        <v>212352</v>
      </c>
      <c r="L20" s="147"/>
    </row>
    <row r="21" spans="1:12" ht="26.25" customHeight="1">
      <c r="A21" s="10" t="s">
        <v>383</v>
      </c>
      <c r="B21" s="4"/>
      <c r="C21" s="84" t="s">
        <v>17</v>
      </c>
      <c r="D21" s="137" t="s">
        <v>18</v>
      </c>
      <c r="E21" s="84" t="s">
        <v>485</v>
      </c>
      <c r="F21" s="84" t="s">
        <v>486</v>
      </c>
      <c r="G21" s="136" t="s">
        <v>257</v>
      </c>
      <c r="H21" s="149" t="s">
        <v>258</v>
      </c>
      <c r="I21" s="158">
        <f t="shared" si="0"/>
        <v>7760.3</v>
      </c>
      <c r="J21" s="158">
        <f>SUM(J22:J25)</f>
        <v>7760.3</v>
      </c>
      <c r="K21" s="158">
        <f>SUM(K22:K25)</f>
        <v>0</v>
      </c>
      <c r="L21" s="137" t="s">
        <v>403</v>
      </c>
    </row>
    <row r="22" spans="1:12" ht="22.5" customHeight="1">
      <c r="A22" s="5"/>
      <c r="B22" s="6"/>
      <c r="C22" s="88"/>
      <c r="D22" s="130"/>
      <c r="E22" s="88"/>
      <c r="F22" s="88"/>
      <c r="G22" s="141"/>
      <c r="H22" s="151" t="s">
        <v>308</v>
      </c>
      <c r="I22" s="159">
        <v>2716</v>
      </c>
      <c r="J22" s="159">
        <v>2716</v>
      </c>
      <c r="K22" s="76">
        <v>0</v>
      </c>
      <c r="L22" s="130"/>
    </row>
    <row r="23" spans="1:12" ht="20.25" customHeight="1">
      <c r="A23" s="15"/>
      <c r="B23" s="16"/>
      <c r="C23" s="88"/>
      <c r="D23" s="152"/>
      <c r="E23" s="88"/>
      <c r="F23" s="88"/>
      <c r="G23" s="141"/>
      <c r="H23" s="160" t="s">
        <v>628</v>
      </c>
      <c r="I23" s="159">
        <v>2474</v>
      </c>
      <c r="J23" s="159">
        <v>2474</v>
      </c>
      <c r="K23" s="76">
        <v>0</v>
      </c>
      <c r="L23" s="112"/>
    </row>
    <row r="24" spans="1:12" ht="18.75" customHeight="1">
      <c r="A24" s="15"/>
      <c r="B24" s="16"/>
      <c r="C24" s="88"/>
      <c r="D24" s="152"/>
      <c r="E24" s="88"/>
      <c r="F24" s="88"/>
      <c r="G24" s="141"/>
      <c r="H24" s="142" t="s">
        <v>379</v>
      </c>
      <c r="I24" s="159">
        <v>1250</v>
      </c>
      <c r="J24" s="159">
        <v>1250</v>
      </c>
      <c r="K24" s="76">
        <v>0</v>
      </c>
      <c r="L24" s="142"/>
    </row>
    <row r="25" spans="1:12" ht="19.5" customHeight="1">
      <c r="A25" s="17"/>
      <c r="B25" s="18"/>
      <c r="C25" s="155"/>
      <c r="D25" s="154"/>
      <c r="E25" s="155"/>
      <c r="F25" s="155"/>
      <c r="G25" s="146"/>
      <c r="H25" s="147" t="s">
        <v>380</v>
      </c>
      <c r="I25" s="161">
        <v>1320.3</v>
      </c>
      <c r="J25" s="161">
        <v>1320.3</v>
      </c>
      <c r="K25" s="116">
        <v>0</v>
      </c>
      <c r="L25" s="147"/>
    </row>
    <row r="26" spans="1:12" ht="19.5" customHeight="1">
      <c r="A26" s="10" t="s">
        <v>259</v>
      </c>
      <c r="B26" s="4"/>
      <c r="C26" s="84" t="s">
        <v>363</v>
      </c>
      <c r="D26" s="137" t="s">
        <v>260</v>
      </c>
      <c r="E26" s="84" t="s">
        <v>434</v>
      </c>
      <c r="F26" s="84" t="s">
        <v>435</v>
      </c>
      <c r="G26" s="162" t="s">
        <v>660</v>
      </c>
      <c r="H26" s="163" t="s">
        <v>661</v>
      </c>
      <c r="I26" s="158">
        <f>SUM(J26:K26)</f>
        <v>716272.9600000001</v>
      </c>
      <c r="J26" s="164">
        <f>SUM(J27:J34)</f>
        <v>143369.4</v>
      </c>
      <c r="K26" s="158">
        <f>SUM(K27:K34)</f>
        <v>572903.56</v>
      </c>
      <c r="L26" s="165" t="s">
        <v>33</v>
      </c>
    </row>
    <row r="27" spans="1:12" ht="21.75" customHeight="1">
      <c r="A27" s="5"/>
      <c r="B27" s="6"/>
      <c r="C27" s="86"/>
      <c r="D27" s="130"/>
      <c r="E27" s="166"/>
      <c r="F27" s="88"/>
      <c r="G27" s="167"/>
      <c r="H27" s="168" t="s">
        <v>883</v>
      </c>
      <c r="I27" s="159">
        <f aca="true" t="shared" si="1" ref="I27:I33">SUM(J27:K27)</f>
        <v>4130.1</v>
      </c>
      <c r="J27" s="169">
        <v>0</v>
      </c>
      <c r="K27" s="143">
        <v>4130.1</v>
      </c>
      <c r="L27" s="170"/>
    </row>
    <row r="28" spans="1:12" ht="19.5" customHeight="1">
      <c r="A28" s="15"/>
      <c r="B28" s="16"/>
      <c r="C28" s="86"/>
      <c r="D28" s="142"/>
      <c r="E28" s="166"/>
      <c r="F28" s="88"/>
      <c r="G28" s="167"/>
      <c r="H28" s="171" t="s">
        <v>662</v>
      </c>
      <c r="I28" s="159">
        <f t="shared" si="1"/>
        <v>23416.13</v>
      </c>
      <c r="J28" s="172">
        <v>0</v>
      </c>
      <c r="K28" s="159">
        <v>23416.13</v>
      </c>
      <c r="L28" s="170"/>
    </row>
    <row r="29" spans="1:12" ht="19.5" customHeight="1">
      <c r="A29" s="15"/>
      <c r="B29" s="16"/>
      <c r="C29" s="86"/>
      <c r="D29" s="142"/>
      <c r="E29" s="166"/>
      <c r="F29" s="88"/>
      <c r="G29" s="167"/>
      <c r="H29" s="37" t="s">
        <v>663</v>
      </c>
      <c r="I29" s="159">
        <f t="shared" si="1"/>
        <v>51608.53</v>
      </c>
      <c r="J29" s="172">
        <v>0</v>
      </c>
      <c r="K29" s="159">
        <v>51608.53</v>
      </c>
      <c r="L29" s="170"/>
    </row>
    <row r="30" spans="1:12" ht="19.5" customHeight="1">
      <c r="A30" s="15"/>
      <c r="B30" s="16"/>
      <c r="C30" s="86"/>
      <c r="D30" s="142"/>
      <c r="E30" s="166"/>
      <c r="F30" s="88"/>
      <c r="G30" s="167"/>
      <c r="H30" s="37" t="s">
        <v>664</v>
      </c>
      <c r="I30" s="159">
        <f t="shared" si="1"/>
        <v>27925.909999999996</v>
      </c>
      <c r="J30" s="172">
        <v>7645.9</v>
      </c>
      <c r="K30" s="159">
        <v>20280.01</v>
      </c>
      <c r="L30" s="170"/>
    </row>
    <row r="31" spans="1:12" ht="19.5" customHeight="1">
      <c r="A31" s="15"/>
      <c r="B31" s="16"/>
      <c r="C31" s="86"/>
      <c r="D31" s="142"/>
      <c r="E31" s="166"/>
      <c r="F31" s="88"/>
      <c r="G31" s="167"/>
      <c r="H31" s="37" t="s">
        <v>665</v>
      </c>
      <c r="I31" s="159">
        <f t="shared" si="1"/>
        <v>79646.61</v>
      </c>
      <c r="J31" s="172">
        <v>11577.55</v>
      </c>
      <c r="K31" s="159">
        <v>68069.06</v>
      </c>
      <c r="L31" s="170"/>
    </row>
    <row r="32" spans="1:12" ht="20.25" customHeight="1">
      <c r="A32" s="15"/>
      <c r="B32" s="16"/>
      <c r="C32" s="86"/>
      <c r="D32" s="142"/>
      <c r="E32" s="166"/>
      <c r="F32" s="88"/>
      <c r="G32" s="167"/>
      <c r="H32" s="37" t="s">
        <v>666</v>
      </c>
      <c r="I32" s="159">
        <f t="shared" si="1"/>
        <v>205838.6</v>
      </c>
      <c r="J32" s="172">
        <v>12635.6</v>
      </c>
      <c r="K32" s="159">
        <v>193203</v>
      </c>
      <c r="L32" s="170"/>
    </row>
    <row r="33" spans="1:12" ht="16.5" customHeight="1">
      <c r="A33" s="15"/>
      <c r="B33" s="19"/>
      <c r="C33" s="86"/>
      <c r="D33" s="142"/>
      <c r="E33" s="166"/>
      <c r="F33" s="88"/>
      <c r="G33" s="167"/>
      <c r="H33" s="37" t="s">
        <v>668</v>
      </c>
      <c r="I33" s="173">
        <f t="shared" si="1"/>
        <v>166490.68</v>
      </c>
      <c r="J33" s="173">
        <v>62344.95</v>
      </c>
      <c r="K33" s="159">
        <v>104145.73</v>
      </c>
      <c r="L33" s="170"/>
    </row>
    <row r="34" spans="1:12" ht="16.5" customHeight="1">
      <c r="A34" s="15"/>
      <c r="B34" s="19"/>
      <c r="C34" s="86"/>
      <c r="D34" s="142"/>
      <c r="E34" s="166"/>
      <c r="F34" s="174"/>
      <c r="G34" s="167"/>
      <c r="H34" s="175" t="s">
        <v>669</v>
      </c>
      <c r="I34" s="176">
        <f>SUM(J34:K34)</f>
        <v>157216.4</v>
      </c>
      <c r="J34" s="176">
        <v>49165.4</v>
      </c>
      <c r="K34" s="161">
        <v>108051</v>
      </c>
      <c r="L34" s="170"/>
    </row>
    <row r="35" spans="1:12" ht="16.5" customHeight="1">
      <c r="A35" s="15"/>
      <c r="B35" s="19"/>
      <c r="C35" s="86"/>
      <c r="D35" s="142"/>
      <c r="E35" s="166"/>
      <c r="F35" s="174"/>
      <c r="G35" s="167"/>
      <c r="H35" s="171"/>
      <c r="I35" s="173"/>
      <c r="J35" s="173"/>
      <c r="K35" s="159"/>
      <c r="L35" s="170"/>
    </row>
    <row r="36" spans="1:12" ht="18" customHeight="1">
      <c r="A36" s="17"/>
      <c r="B36" s="20"/>
      <c r="C36" s="144"/>
      <c r="D36" s="177"/>
      <c r="E36" s="178"/>
      <c r="F36" s="179"/>
      <c r="G36" s="180"/>
      <c r="H36" s="23"/>
      <c r="I36" s="181"/>
      <c r="J36" s="23"/>
      <c r="K36" s="181"/>
      <c r="L36" s="60"/>
    </row>
    <row r="37" spans="1:12" ht="18.75" customHeight="1">
      <c r="A37" s="10" t="s">
        <v>670</v>
      </c>
      <c r="B37" s="4"/>
      <c r="C37" s="84" t="s">
        <v>292</v>
      </c>
      <c r="D37" s="137" t="s">
        <v>293</v>
      </c>
      <c r="E37" s="84" t="s">
        <v>301</v>
      </c>
      <c r="F37" s="84" t="s">
        <v>302</v>
      </c>
      <c r="G37" s="84" t="s">
        <v>480</v>
      </c>
      <c r="H37" s="149" t="s">
        <v>481</v>
      </c>
      <c r="I37" s="182">
        <f>SUM(J37:K37)</f>
        <v>7732.9</v>
      </c>
      <c r="J37" s="183">
        <f>SUM(J38:J40)</f>
        <v>6585.7</v>
      </c>
      <c r="K37" s="183">
        <f>SUM(K38:K40)</f>
        <v>1147.1999999999998</v>
      </c>
      <c r="L37" s="136" t="s">
        <v>11</v>
      </c>
    </row>
    <row r="38" spans="1:12" ht="28.5" customHeight="1">
      <c r="A38" s="5"/>
      <c r="B38" s="6"/>
      <c r="C38" s="86"/>
      <c r="D38" s="130"/>
      <c r="E38" s="86"/>
      <c r="F38" s="184"/>
      <c r="G38" s="86"/>
      <c r="H38" s="151" t="s">
        <v>884</v>
      </c>
      <c r="I38" s="185">
        <f>SUM(J38:K38)</f>
        <v>2746.9</v>
      </c>
      <c r="J38" s="173">
        <v>2289.1</v>
      </c>
      <c r="K38" s="173">
        <v>457.8</v>
      </c>
      <c r="L38" s="141"/>
    </row>
    <row r="39" spans="1:12" ht="18.75" customHeight="1">
      <c r="A39" s="15"/>
      <c r="B39" s="19"/>
      <c r="C39" s="86"/>
      <c r="D39" s="186"/>
      <c r="E39" s="86"/>
      <c r="F39" s="184"/>
      <c r="G39" s="86"/>
      <c r="H39" s="160" t="s">
        <v>482</v>
      </c>
      <c r="I39" s="185">
        <f>SUM(J39:K39)</f>
        <v>2617.1</v>
      </c>
      <c r="J39" s="173">
        <v>2310.6</v>
      </c>
      <c r="K39" s="173">
        <v>306.5</v>
      </c>
      <c r="L39" s="141"/>
    </row>
    <row r="40" spans="1:12" ht="15" customHeight="1">
      <c r="A40" s="15"/>
      <c r="B40" s="19"/>
      <c r="C40" s="86"/>
      <c r="D40" s="186"/>
      <c r="E40" s="86"/>
      <c r="F40" s="184"/>
      <c r="G40" s="86"/>
      <c r="H40" s="142" t="s">
        <v>483</v>
      </c>
      <c r="I40" s="185">
        <f>SUM(J40:K40)</f>
        <v>2368.9</v>
      </c>
      <c r="J40" s="173">
        <v>1986</v>
      </c>
      <c r="K40" s="173">
        <v>382.9</v>
      </c>
      <c r="L40" s="141"/>
    </row>
    <row r="41" spans="1:12" ht="15" customHeight="1">
      <c r="A41" s="15"/>
      <c r="B41" s="19"/>
      <c r="C41" s="86"/>
      <c r="D41" s="186"/>
      <c r="E41" s="86"/>
      <c r="F41" s="184"/>
      <c r="G41" s="86"/>
      <c r="H41" s="160"/>
      <c r="I41" s="185"/>
      <c r="J41" s="173"/>
      <c r="K41" s="173"/>
      <c r="L41" s="141"/>
    </row>
    <row r="42" spans="1:12" ht="15" customHeight="1">
      <c r="A42" s="17"/>
      <c r="B42" s="20"/>
      <c r="C42" s="144"/>
      <c r="D42" s="177"/>
      <c r="E42" s="144"/>
      <c r="F42" s="187"/>
      <c r="G42" s="144"/>
      <c r="H42" s="157"/>
      <c r="I42" s="188"/>
      <c r="J42" s="176"/>
      <c r="K42" s="176"/>
      <c r="L42" s="189"/>
    </row>
    <row r="43" spans="1:12" ht="15" customHeight="1">
      <c r="A43" s="10" t="s">
        <v>250</v>
      </c>
      <c r="B43" s="4"/>
      <c r="C43" s="86" t="s">
        <v>251</v>
      </c>
      <c r="D43" s="137" t="s">
        <v>437</v>
      </c>
      <c r="E43" s="86" t="s">
        <v>438</v>
      </c>
      <c r="F43" s="86" t="s">
        <v>439</v>
      </c>
      <c r="G43" s="84" t="s">
        <v>34</v>
      </c>
      <c r="H43" s="190" t="s">
        <v>35</v>
      </c>
      <c r="I43" s="158">
        <f>SUM(J43:K43)</f>
        <v>49922</v>
      </c>
      <c r="J43" s="191">
        <f>SUM(J44:J47)</f>
        <v>39459</v>
      </c>
      <c r="K43" s="191">
        <f>SUM(K44:K47)</f>
        <v>10463</v>
      </c>
      <c r="L43" s="55"/>
    </row>
    <row r="44" spans="1:12" ht="24" customHeight="1">
      <c r="A44" s="5"/>
      <c r="B44" s="6"/>
      <c r="C44" s="88"/>
      <c r="D44" s="130"/>
      <c r="E44" s="88"/>
      <c r="F44" s="88"/>
      <c r="G44" s="88"/>
      <c r="H44" s="168" t="s">
        <v>885</v>
      </c>
      <c r="I44" s="159">
        <f>SUM(J44:K44)</f>
        <v>10367</v>
      </c>
      <c r="J44" s="172">
        <v>7757</v>
      </c>
      <c r="K44" s="159">
        <v>2610</v>
      </c>
      <c r="L44" s="55"/>
    </row>
    <row r="45" spans="1:12" ht="15" customHeight="1">
      <c r="A45" s="15"/>
      <c r="B45" s="19"/>
      <c r="C45" s="88"/>
      <c r="D45" s="186"/>
      <c r="E45" s="88"/>
      <c r="F45" s="88"/>
      <c r="G45" s="88"/>
      <c r="H45" s="171" t="s">
        <v>482</v>
      </c>
      <c r="I45" s="159">
        <f>SUM(J45:K45)</f>
        <v>9255</v>
      </c>
      <c r="J45" s="172">
        <v>7445</v>
      </c>
      <c r="K45" s="159">
        <v>1810</v>
      </c>
      <c r="L45" s="55"/>
    </row>
    <row r="46" spans="1:12" ht="15" customHeight="1">
      <c r="A46" s="15"/>
      <c r="B46" s="19"/>
      <c r="C46" s="88"/>
      <c r="D46" s="186"/>
      <c r="E46" s="88"/>
      <c r="F46" s="88"/>
      <c r="G46" s="88"/>
      <c r="H46" s="37" t="s">
        <v>483</v>
      </c>
      <c r="I46" s="159">
        <f>SUM(J46:K46)</f>
        <v>26020</v>
      </c>
      <c r="J46" s="172">
        <v>20932</v>
      </c>
      <c r="K46" s="159">
        <v>5088</v>
      </c>
      <c r="L46" s="55"/>
    </row>
    <row r="47" spans="1:12" ht="15" customHeight="1">
      <c r="A47" s="15"/>
      <c r="B47" s="19"/>
      <c r="C47" s="88"/>
      <c r="D47" s="186"/>
      <c r="E47" s="88"/>
      <c r="F47" s="88"/>
      <c r="G47" s="88"/>
      <c r="H47" s="171" t="s">
        <v>36</v>
      </c>
      <c r="I47" s="159">
        <f>SUM(J47:K47)</f>
        <v>4280</v>
      </c>
      <c r="J47" s="172">
        <v>3325</v>
      </c>
      <c r="K47" s="159">
        <v>955</v>
      </c>
      <c r="L47" s="55"/>
    </row>
    <row r="48" spans="1:12" ht="15" customHeight="1">
      <c r="A48" s="15"/>
      <c r="B48" s="19"/>
      <c r="C48" s="88"/>
      <c r="D48" s="186"/>
      <c r="E48" s="88"/>
      <c r="F48" s="88"/>
      <c r="G48" s="88"/>
      <c r="H48" s="171"/>
      <c r="I48" s="159"/>
      <c r="J48" s="172"/>
      <c r="K48" s="159"/>
      <c r="L48" s="55"/>
    </row>
    <row r="49" spans="1:12" ht="15" customHeight="1">
      <c r="A49" s="15"/>
      <c r="B49" s="19"/>
      <c r="C49" s="88"/>
      <c r="D49" s="186"/>
      <c r="E49" s="88"/>
      <c r="F49" s="88"/>
      <c r="G49" s="88"/>
      <c r="H49" s="171"/>
      <c r="I49" s="159"/>
      <c r="J49" s="172"/>
      <c r="K49" s="159"/>
      <c r="L49" s="55"/>
    </row>
    <row r="50" spans="1:12" ht="15" customHeight="1">
      <c r="A50" s="15"/>
      <c r="B50" s="19"/>
      <c r="C50" s="88"/>
      <c r="D50" s="186"/>
      <c r="E50" s="88"/>
      <c r="F50" s="88"/>
      <c r="G50" s="88"/>
      <c r="H50" s="171"/>
      <c r="I50" s="159"/>
      <c r="J50" s="172"/>
      <c r="K50" s="159"/>
      <c r="L50" s="55"/>
    </row>
    <row r="51" spans="1:12" ht="15" customHeight="1">
      <c r="A51" s="15"/>
      <c r="B51" s="19"/>
      <c r="C51" s="88"/>
      <c r="D51" s="186"/>
      <c r="E51" s="88"/>
      <c r="F51" s="88"/>
      <c r="G51" s="88"/>
      <c r="H51" s="171"/>
      <c r="I51" s="159"/>
      <c r="J51" s="172"/>
      <c r="K51" s="159"/>
      <c r="L51" s="55"/>
    </row>
    <row r="52" spans="1:12" ht="29.25" customHeight="1">
      <c r="A52" s="15"/>
      <c r="B52" s="19"/>
      <c r="C52" s="155"/>
      <c r="D52" s="177"/>
      <c r="E52" s="155"/>
      <c r="F52" s="155"/>
      <c r="G52" s="155"/>
      <c r="H52" s="175"/>
      <c r="I52" s="161"/>
      <c r="J52" s="192"/>
      <c r="K52" s="161"/>
      <c r="L52" s="57"/>
    </row>
    <row r="53" spans="1:12" ht="19.5" customHeight="1">
      <c r="A53" s="10" t="s">
        <v>275</v>
      </c>
      <c r="B53" s="4"/>
      <c r="C53" s="84" t="s">
        <v>750</v>
      </c>
      <c r="D53" s="137" t="s">
        <v>276</v>
      </c>
      <c r="E53" s="84" t="s">
        <v>434</v>
      </c>
      <c r="F53" s="84" t="s">
        <v>752</v>
      </c>
      <c r="G53" s="84" t="s">
        <v>753</v>
      </c>
      <c r="H53" s="190" t="s">
        <v>754</v>
      </c>
      <c r="I53" s="158">
        <f aca="true" t="shared" si="2" ref="I53:I58">SUM(J53:K53)</f>
        <v>17391.237999999998</v>
      </c>
      <c r="J53" s="158">
        <f>SUM(J54:J58)</f>
        <v>16692.638</v>
      </c>
      <c r="K53" s="191">
        <f>SUM(K54:K58)</f>
        <v>698.6</v>
      </c>
      <c r="L53" s="137" t="s">
        <v>127</v>
      </c>
    </row>
    <row r="54" spans="1:12" ht="23.25" customHeight="1">
      <c r="A54" s="5"/>
      <c r="B54" s="6"/>
      <c r="C54" s="86"/>
      <c r="D54" s="130"/>
      <c r="E54" s="166"/>
      <c r="F54" s="86"/>
      <c r="G54" s="86"/>
      <c r="H54" s="168" t="s">
        <v>884</v>
      </c>
      <c r="I54" s="159">
        <f t="shared" si="2"/>
        <v>698.6</v>
      </c>
      <c r="J54" s="173">
        <v>0</v>
      </c>
      <c r="K54" s="159">
        <v>698.6</v>
      </c>
      <c r="L54" s="130"/>
    </row>
    <row r="55" spans="1:12" ht="15" customHeight="1">
      <c r="A55" s="15"/>
      <c r="B55" s="19"/>
      <c r="C55" s="86"/>
      <c r="D55" s="186"/>
      <c r="E55" s="166"/>
      <c r="F55" s="86"/>
      <c r="G55" s="86"/>
      <c r="H55" s="171" t="s">
        <v>482</v>
      </c>
      <c r="I55" s="159">
        <f t="shared" si="2"/>
        <v>2553.638</v>
      </c>
      <c r="J55" s="173">
        <v>2553.638</v>
      </c>
      <c r="K55" s="159">
        <v>0</v>
      </c>
      <c r="L55" s="130"/>
    </row>
    <row r="56" spans="1:12" ht="15" customHeight="1">
      <c r="A56" s="15"/>
      <c r="B56" s="19"/>
      <c r="C56" s="86"/>
      <c r="D56" s="186"/>
      <c r="E56" s="166"/>
      <c r="F56" s="86"/>
      <c r="G56" s="86"/>
      <c r="H56" s="37" t="s">
        <v>483</v>
      </c>
      <c r="I56" s="159">
        <f t="shared" si="2"/>
        <v>7887.3</v>
      </c>
      <c r="J56" s="173">
        <v>7887.3</v>
      </c>
      <c r="K56" s="159">
        <v>0</v>
      </c>
      <c r="L56" s="130"/>
    </row>
    <row r="57" spans="1:12" ht="15" customHeight="1">
      <c r="A57" s="15"/>
      <c r="B57" s="19"/>
      <c r="C57" s="86"/>
      <c r="D57" s="186"/>
      <c r="E57" s="166"/>
      <c r="F57" s="86"/>
      <c r="G57" s="86"/>
      <c r="H57" s="171" t="s">
        <v>36</v>
      </c>
      <c r="I57" s="159">
        <f t="shared" si="2"/>
        <v>0</v>
      </c>
      <c r="J57" s="173">
        <v>0</v>
      </c>
      <c r="K57" s="159">
        <v>0</v>
      </c>
      <c r="L57" s="130"/>
    </row>
    <row r="58" spans="1:12" ht="15" customHeight="1">
      <c r="A58" s="15"/>
      <c r="B58" s="19"/>
      <c r="C58" s="86"/>
      <c r="D58" s="186"/>
      <c r="E58" s="166"/>
      <c r="F58" s="86"/>
      <c r="G58" s="86"/>
      <c r="H58" s="171" t="s">
        <v>755</v>
      </c>
      <c r="I58" s="159">
        <f t="shared" si="2"/>
        <v>6251.7</v>
      </c>
      <c r="J58" s="173">
        <v>6251.7</v>
      </c>
      <c r="K58" s="159">
        <v>0</v>
      </c>
      <c r="L58" s="130"/>
    </row>
    <row r="59" spans="1:12" ht="15" customHeight="1">
      <c r="A59" s="15"/>
      <c r="B59" s="19"/>
      <c r="C59" s="86"/>
      <c r="D59" s="186"/>
      <c r="E59" s="166"/>
      <c r="F59" s="86"/>
      <c r="G59" s="86"/>
      <c r="H59" s="171"/>
      <c r="I59" s="159"/>
      <c r="J59" s="173"/>
      <c r="K59" s="159"/>
      <c r="L59" s="130"/>
    </row>
    <row r="60" spans="1:12" ht="23.25" customHeight="1">
      <c r="A60" s="15"/>
      <c r="B60" s="19"/>
      <c r="C60" s="86"/>
      <c r="D60" s="186"/>
      <c r="E60" s="166"/>
      <c r="F60" s="86"/>
      <c r="G60" s="86"/>
      <c r="H60" s="171"/>
      <c r="I60" s="159"/>
      <c r="J60" s="176"/>
      <c r="K60" s="161"/>
      <c r="L60" s="132"/>
    </row>
    <row r="61" spans="1:12" ht="24" customHeight="1">
      <c r="A61" s="10" t="s">
        <v>756</v>
      </c>
      <c r="B61" s="4"/>
      <c r="C61" s="84" t="s">
        <v>758</v>
      </c>
      <c r="D61" s="137" t="s">
        <v>757</v>
      </c>
      <c r="E61" s="84" t="s">
        <v>434</v>
      </c>
      <c r="F61" s="84" t="s">
        <v>198</v>
      </c>
      <c r="G61" s="84" t="s">
        <v>199</v>
      </c>
      <c r="H61" s="190" t="s">
        <v>754</v>
      </c>
      <c r="I61" s="158">
        <f aca="true" t="shared" si="3" ref="I61:I66">SUM(J61:K61)</f>
        <v>351538.4</v>
      </c>
      <c r="J61" s="193">
        <f>SUM(J62:J66)</f>
        <v>350538.4</v>
      </c>
      <c r="K61" s="194">
        <f>SUM(K62:K66)</f>
        <v>1000</v>
      </c>
      <c r="L61" s="55"/>
    </row>
    <row r="62" spans="1:12" ht="24.75" customHeight="1">
      <c r="A62" s="5"/>
      <c r="B62" s="6"/>
      <c r="C62" s="86"/>
      <c r="D62" s="130"/>
      <c r="E62" s="166"/>
      <c r="F62" s="88"/>
      <c r="G62" s="88"/>
      <c r="H62" s="168" t="s">
        <v>884</v>
      </c>
      <c r="I62" s="159">
        <f t="shared" si="3"/>
        <v>53000</v>
      </c>
      <c r="J62" s="172">
        <v>52000</v>
      </c>
      <c r="K62" s="159">
        <v>1000</v>
      </c>
      <c r="L62" s="55"/>
    </row>
    <row r="63" spans="1:12" ht="15" customHeight="1">
      <c r="A63" s="15"/>
      <c r="B63" s="19"/>
      <c r="C63" s="86"/>
      <c r="D63" s="186"/>
      <c r="E63" s="166"/>
      <c r="F63" s="88"/>
      <c r="G63" s="88"/>
      <c r="H63" s="171" t="s">
        <v>482</v>
      </c>
      <c r="I63" s="159">
        <f t="shared" si="3"/>
        <v>49000</v>
      </c>
      <c r="J63" s="172">
        <v>49000</v>
      </c>
      <c r="K63" s="159">
        <v>0</v>
      </c>
      <c r="L63" s="55"/>
    </row>
    <row r="64" spans="1:12" ht="15" customHeight="1">
      <c r="A64" s="15"/>
      <c r="B64" s="19"/>
      <c r="C64" s="86"/>
      <c r="D64" s="186"/>
      <c r="E64" s="166"/>
      <c r="F64" s="88"/>
      <c r="G64" s="88"/>
      <c r="H64" s="37" t="s">
        <v>483</v>
      </c>
      <c r="I64" s="159">
        <f t="shared" si="3"/>
        <v>93000</v>
      </c>
      <c r="J64" s="172">
        <v>93000</v>
      </c>
      <c r="K64" s="159">
        <v>0</v>
      </c>
      <c r="L64" s="55"/>
    </row>
    <row r="65" spans="1:12" ht="15" customHeight="1">
      <c r="A65" s="15"/>
      <c r="B65" s="19"/>
      <c r="C65" s="86"/>
      <c r="D65" s="186"/>
      <c r="E65" s="166"/>
      <c r="F65" s="88"/>
      <c r="G65" s="88"/>
      <c r="H65" s="171" t="s">
        <v>36</v>
      </c>
      <c r="I65" s="159">
        <f t="shared" si="3"/>
        <v>67400</v>
      </c>
      <c r="J65" s="172">
        <v>67400</v>
      </c>
      <c r="K65" s="159">
        <v>0</v>
      </c>
      <c r="L65" s="55"/>
    </row>
    <row r="66" spans="1:12" ht="15" customHeight="1">
      <c r="A66" s="15"/>
      <c r="B66" s="19"/>
      <c r="C66" s="86"/>
      <c r="D66" s="186"/>
      <c r="E66" s="166"/>
      <c r="F66" s="88"/>
      <c r="G66" s="88"/>
      <c r="H66" s="171" t="s">
        <v>755</v>
      </c>
      <c r="I66" s="159">
        <f t="shared" si="3"/>
        <v>89138.4</v>
      </c>
      <c r="J66" s="172">
        <v>89138.4</v>
      </c>
      <c r="K66" s="159">
        <v>0</v>
      </c>
      <c r="L66" s="55"/>
    </row>
    <row r="67" spans="1:12" ht="15" customHeight="1">
      <c r="A67" s="15"/>
      <c r="B67" s="19"/>
      <c r="C67" s="86"/>
      <c r="D67" s="186"/>
      <c r="E67" s="166"/>
      <c r="F67" s="88"/>
      <c r="G67" s="88"/>
      <c r="H67" s="171"/>
      <c r="I67" s="159"/>
      <c r="J67" s="172"/>
      <c r="K67" s="159"/>
      <c r="L67" s="55"/>
    </row>
    <row r="68" spans="1:12" ht="15" customHeight="1">
      <c r="A68" s="15"/>
      <c r="B68" s="19"/>
      <c r="C68" s="86"/>
      <c r="D68" s="186"/>
      <c r="E68" s="166"/>
      <c r="F68" s="88"/>
      <c r="G68" s="88"/>
      <c r="H68" s="171"/>
      <c r="I68" s="159"/>
      <c r="J68" s="172"/>
      <c r="K68" s="159"/>
      <c r="L68" s="55"/>
    </row>
    <row r="69" spans="1:12" ht="13.5" customHeight="1">
      <c r="A69" s="17"/>
      <c r="B69" s="20"/>
      <c r="C69" s="144"/>
      <c r="D69" s="177"/>
      <c r="E69" s="178"/>
      <c r="F69" s="155"/>
      <c r="G69" s="155"/>
      <c r="H69" s="175"/>
      <c r="I69" s="161"/>
      <c r="J69" s="192"/>
      <c r="K69" s="161"/>
      <c r="L69" s="57"/>
    </row>
    <row r="70" spans="1:12" ht="20.25" customHeight="1">
      <c r="A70" s="10" t="s">
        <v>200</v>
      </c>
      <c r="B70" s="4"/>
      <c r="C70" s="84" t="s">
        <v>201</v>
      </c>
      <c r="D70" s="137" t="s">
        <v>757</v>
      </c>
      <c r="E70" s="84" t="s">
        <v>461</v>
      </c>
      <c r="F70" s="84" t="s">
        <v>277</v>
      </c>
      <c r="G70" s="84" t="s">
        <v>233</v>
      </c>
      <c r="H70" s="149" t="s">
        <v>481</v>
      </c>
      <c r="I70" s="195">
        <f>SUM(I71:I73)</f>
        <v>10511</v>
      </c>
      <c r="J70" s="195">
        <f>SUM(J71:J73)</f>
        <v>10511</v>
      </c>
      <c r="K70" s="195">
        <f>SUM(K71:K73)</f>
        <v>0</v>
      </c>
      <c r="L70" s="136" t="s">
        <v>12</v>
      </c>
    </row>
    <row r="71" spans="1:12" ht="23.25" customHeight="1">
      <c r="A71" s="5"/>
      <c r="B71" s="6"/>
      <c r="C71" s="86"/>
      <c r="D71" s="130"/>
      <c r="E71" s="88"/>
      <c r="F71" s="88"/>
      <c r="G71" s="88"/>
      <c r="H71" s="151" t="s">
        <v>886</v>
      </c>
      <c r="I71" s="185">
        <f>SUM(J71:K71)</f>
        <v>0</v>
      </c>
      <c r="J71" s="173">
        <v>0</v>
      </c>
      <c r="K71" s="159">
        <v>0</v>
      </c>
      <c r="L71" s="141"/>
    </row>
    <row r="72" spans="1:12" ht="15" customHeight="1">
      <c r="A72" s="15"/>
      <c r="B72" s="19"/>
      <c r="C72" s="86"/>
      <c r="D72" s="186"/>
      <c r="E72" s="88"/>
      <c r="F72" s="88"/>
      <c r="G72" s="88"/>
      <c r="H72" s="160" t="s">
        <v>482</v>
      </c>
      <c r="I72" s="185">
        <f>SUM(J72:K72)</f>
        <v>7079</v>
      </c>
      <c r="J72" s="173">
        <v>7079</v>
      </c>
      <c r="K72" s="159">
        <v>0</v>
      </c>
      <c r="L72" s="141"/>
    </row>
    <row r="73" spans="1:12" ht="15" customHeight="1">
      <c r="A73" s="15"/>
      <c r="B73" s="19"/>
      <c r="C73" s="86"/>
      <c r="D73" s="186"/>
      <c r="E73" s="88"/>
      <c r="F73" s="88"/>
      <c r="G73" s="88"/>
      <c r="H73" s="142" t="s">
        <v>483</v>
      </c>
      <c r="I73" s="185">
        <f>SUM(J73:K73)</f>
        <v>3432</v>
      </c>
      <c r="J73" s="173">
        <v>3432</v>
      </c>
      <c r="K73" s="159">
        <v>0</v>
      </c>
      <c r="L73" s="141"/>
    </row>
    <row r="74" spans="1:12" ht="15" customHeight="1">
      <c r="A74" s="15"/>
      <c r="B74" s="19"/>
      <c r="C74" s="86"/>
      <c r="D74" s="186"/>
      <c r="E74" s="88"/>
      <c r="F74" s="88"/>
      <c r="G74" s="88"/>
      <c r="H74" s="160"/>
      <c r="I74" s="185"/>
      <c r="J74" s="173"/>
      <c r="K74" s="159"/>
      <c r="L74" s="141"/>
    </row>
    <row r="75" spans="1:12" ht="15" customHeight="1">
      <c r="A75" s="15"/>
      <c r="B75" s="19"/>
      <c r="C75" s="86"/>
      <c r="D75" s="186"/>
      <c r="E75" s="88"/>
      <c r="F75" s="88"/>
      <c r="G75" s="88"/>
      <c r="H75" s="160"/>
      <c r="I75" s="185"/>
      <c r="J75" s="173"/>
      <c r="K75" s="159"/>
      <c r="L75" s="141"/>
    </row>
    <row r="76" spans="1:12" ht="15" customHeight="1">
      <c r="A76" s="15"/>
      <c r="B76" s="19"/>
      <c r="C76" s="86"/>
      <c r="D76" s="186"/>
      <c r="E76" s="88"/>
      <c r="F76" s="88"/>
      <c r="G76" s="88"/>
      <c r="H76" s="160"/>
      <c r="I76" s="185"/>
      <c r="J76" s="173"/>
      <c r="K76" s="159"/>
      <c r="L76" s="196"/>
    </row>
    <row r="77" spans="1:12" ht="15" customHeight="1">
      <c r="A77" s="15"/>
      <c r="B77" s="19"/>
      <c r="C77" s="86"/>
      <c r="D77" s="186"/>
      <c r="E77" s="88"/>
      <c r="F77" s="88"/>
      <c r="G77" s="88"/>
      <c r="H77" s="160"/>
      <c r="I77" s="185"/>
      <c r="J77" s="173"/>
      <c r="K77" s="159"/>
      <c r="L77" s="196"/>
    </row>
    <row r="78" spans="1:12" ht="15" customHeight="1">
      <c r="A78" s="15"/>
      <c r="B78" s="19"/>
      <c r="C78" s="86"/>
      <c r="D78" s="186"/>
      <c r="E78" s="88"/>
      <c r="F78" s="88"/>
      <c r="G78" s="88"/>
      <c r="H78" s="160"/>
      <c r="I78" s="185"/>
      <c r="J78" s="173"/>
      <c r="K78" s="159"/>
      <c r="L78" s="196"/>
    </row>
    <row r="79" spans="1:12" ht="15" customHeight="1">
      <c r="A79" s="15"/>
      <c r="B79" s="19"/>
      <c r="C79" s="86"/>
      <c r="D79" s="186"/>
      <c r="E79" s="88"/>
      <c r="F79" s="88"/>
      <c r="G79" s="88"/>
      <c r="H79" s="160"/>
      <c r="I79" s="185"/>
      <c r="J79" s="173"/>
      <c r="K79" s="159"/>
      <c r="L79" s="196"/>
    </row>
    <row r="80" spans="1:12" ht="15" customHeight="1">
      <c r="A80" s="15"/>
      <c r="B80" s="19"/>
      <c r="C80" s="86"/>
      <c r="D80" s="186"/>
      <c r="E80" s="88"/>
      <c r="F80" s="88"/>
      <c r="G80" s="88"/>
      <c r="H80" s="160"/>
      <c r="I80" s="185"/>
      <c r="J80" s="173"/>
      <c r="K80" s="159"/>
      <c r="L80" s="196"/>
    </row>
    <row r="81" spans="1:12" ht="15" customHeight="1">
      <c r="A81" s="15"/>
      <c r="B81" s="19"/>
      <c r="C81" s="86"/>
      <c r="D81" s="186"/>
      <c r="E81" s="88"/>
      <c r="F81" s="88"/>
      <c r="G81" s="88"/>
      <c r="H81" s="160"/>
      <c r="I81" s="185"/>
      <c r="J81" s="173"/>
      <c r="K81" s="159"/>
      <c r="L81" s="196"/>
    </row>
    <row r="82" spans="1:12" ht="15" customHeight="1">
      <c r="A82" s="15"/>
      <c r="B82" s="19"/>
      <c r="C82" s="86"/>
      <c r="D82" s="186"/>
      <c r="E82" s="88"/>
      <c r="F82" s="88"/>
      <c r="G82" s="88"/>
      <c r="H82" s="160"/>
      <c r="I82" s="185"/>
      <c r="J82" s="173"/>
      <c r="K82" s="159"/>
      <c r="L82" s="196"/>
    </row>
    <row r="83" spans="1:12" ht="13.5" customHeight="1">
      <c r="A83" s="17"/>
      <c r="B83" s="20"/>
      <c r="C83" s="144"/>
      <c r="D83" s="177"/>
      <c r="E83" s="155"/>
      <c r="F83" s="155"/>
      <c r="G83" s="155"/>
      <c r="H83" s="157"/>
      <c r="I83" s="188"/>
      <c r="J83" s="176"/>
      <c r="K83" s="161"/>
      <c r="L83" s="189"/>
    </row>
    <row r="84" spans="1:12" ht="21" customHeight="1">
      <c r="A84" s="10" t="s">
        <v>278</v>
      </c>
      <c r="B84" s="4"/>
      <c r="C84" s="84" t="s">
        <v>280</v>
      </c>
      <c r="D84" s="137" t="s">
        <v>279</v>
      </c>
      <c r="E84" s="84" t="s">
        <v>751</v>
      </c>
      <c r="F84" s="84" t="s">
        <v>281</v>
      </c>
      <c r="G84" s="84" t="s">
        <v>397</v>
      </c>
      <c r="H84" s="149" t="s">
        <v>754</v>
      </c>
      <c r="I84" s="182">
        <f aca="true" t="shared" si="4" ref="I84:I89">SUM(J84:K84)</f>
        <v>15000</v>
      </c>
      <c r="J84" s="195">
        <f>SUM(J85:J89)</f>
        <v>15000</v>
      </c>
      <c r="K84" s="158">
        <f>SUM(K85:K89)</f>
        <v>0</v>
      </c>
      <c r="L84" s="84" t="s">
        <v>178</v>
      </c>
    </row>
    <row r="85" spans="1:12" ht="24" customHeight="1">
      <c r="A85" s="5"/>
      <c r="B85" s="6"/>
      <c r="C85" s="86"/>
      <c r="D85" s="130"/>
      <c r="E85" s="88"/>
      <c r="F85" s="88"/>
      <c r="G85" s="88"/>
      <c r="H85" s="151" t="s">
        <v>884</v>
      </c>
      <c r="I85" s="185">
        <f t="shared" si="4"/>
        <v>3000</v>
      </c>
      <c r="J85" s="173">
        <v>3000</v>
      </c>
      <c r="K85" s="159">
        <v>0</v>
      </c>
      <c r="L85" s="88"/>
    </row>
    <row r="86" spans="1:12" ht="15" customHeight="1">
      <c r="A86" s="15"/>
      <c r="B86" s="19"/>
      <c r="C86" s="86"/>
      <c r="D86" s="186"/>
      <c r="E86" s="88"/>
      <c r="F86" s="88"/>
      <c r="G86" s="88"/>
      <c r="H86" s="160" t="s">
        <v>482</v>
      </c>
      <c r="I86" s="185">
        <f t="shared" si="4"/>
        <v>3000</v>
      </c>
      <c r="J86" s="173">
        <v>3000</v>
      </c>
      <c r="K86" s="159">
        <v>0</v>
      </c>
      <c r="L86" s="88"/>
    </row>
    <row r="87" spans="1:12" ht="15" customHeight="1">
      <c r="A87" s="15"/>
      <c r="B87" s="19"/>
      <c r="C87" s="86"/>
      <c r="D87" s="186"/>
      <c r="E87" s="88"/>
      <c r="F87" s="88"/>
      <c r="G87" s="88"/>
      <c r="H87" s="142" t="s">
        <v>483</v>
      </c>
      <c r="I87" s="185">
        <f t="shared" si="4"/>
        <v>3000</v>
      </c>
      <c r="J87" s="173">
        <v>3000</v>
      </c>
      <c r="K87" s="159">
        <v>0</v>
      </c>
      <c r="L87" s="88"/>
    </row>
    <row r="88" spans="1:12" ht="15" customHeight="1">
      <c r="A88" s="15"/>
      <c r="B88" s="19"/>
      <c r="C88" s="86"/>
      <c r="D88" s="186"/>
      <c r="E88" s="88"/>
      <c r="F88" s="88"/>
      <c r="G88" s="88"/>
      <c r="H88" s="160" t="s">
        <v>36</v>
      </c>
      <c r="I88" s="185">
        <f t="shared" si="4"/>
        <v>3000</v>
      </c>
      <c r="J88" s="173">
        <v>3000</v>
      </c>
      <c r="K88" s="159">
        <v>0</v>
      </c>
      <c r="L88" s="88"/>
    </row>
    <row r="89" spans="1:12" ht="15" customHeight="1">
      <c r="A89" s="15"/>
      <c r="B89" s="19"/>
      <c r="C89" s="86"/>
      <c r="D89" s="186"/>
      <c r="E89" s="88"/>
      <c r="F89" s="88"/>
      <c r="G89" s="88"/>
      <c r="H89" s="160" t="s">
        <v>755</v>
      </c>
      <c r="I89" s="185">
        <f t="shared" si="4"/>
        <v>3000</v>
      </c>
      <c r="J89" s="173">
        <v>3000</v>
      </c>
      <c r="K89" s="159">
        <v>0</v>
      </c>
      <c r="L89" s="88"/>
    </row>
    <row r="90" spans="1:12" ht="15" customHeight="1">
      <c r="A90" s="15"/>
      <c r="B90" s="19"/>
      <c r="C90" s="86"/>
      <c r="D90" s="186"/>
      <c r="E90" s="88"/>
      <c r="F90" s="88"/>
      <c r="G90" s="88"/>
      <c r="H90" s="160"/>
      <c r="I90" s="185"/>
      <c r="J90" s="173"/>
      <c r="K90" s="159"/>
      <c r="L90" s="88"/>
    </row>
    <row r="91" spans="1:12" ht="15" customHeight="1">
      <c r="A91" s="15"/>
      <c r="B91" s="19"/>
      <c r="C91" s="86"/>
      <c r="D91" s="186"/>
      <c r="E91" s="88"/>
      <c r="F91" s="88"/>
      <c r="G91" s="88"/>
      <c r="H91" s="160"/>
      <c r="I91" s="185"/>
      <c r="J91" s="173"/>
      <c r="K91" s="159"/>
      <c r="L91" s="88"/>
    </row>
    <row r="92" spans="1:12" ht="15" customHeight="1">
      <c r="A92" s="15"/>
      <c r="B92" s="19"/>
      <c r="C92" s="86"/>
      <c r="D92" s="186"/>
      <c r="E92" s="88"/>
      <c r="F92" s="88"/>
      <c r="G92" s="88"/>
      <c r="H92" s="160"/>
      <c r="I92" s="185"/>
      <c r="J92" s="173"/>
      <c r="K92" s="159"/>
      <c r="L92" s="88"/>
    </row>
    <row r="93" spans="1:12" ht="15" customHeight="1">
      <c r="A93" s="15"/>
      <c r="B93" s="19"/>
      <c r="C93" s="86"/>
      <c r="D93" s="186"/>
      <c r="E93" s="88"/>
      <c r="F93" s="88"/>
      <c r="G93" s="88"/>
      <c r="H93" s="160"/>
      <c r="I93" s="185"/>
      <c r="J93" s="173"/>
      <c r="K93" s="159"/>
      <c r="L93" s="196"/>
    </row>
    <row r="94" spans="1:12" ht="15.75" customHeight="1">
      <c r="A94" s="17"/>
      <c r="B94" s="20"/>
      <c r="C94" s="144"/>
      <c r="D94" s="177"/>
      <c r="E94" s="155"/>
      <c r="F94" s="155"/>
      <c r="G94" s="155"/>
      <c r="H94" s="157"/>
      <c r="I94" s="188"/>
      <c r="J94" s="176"/>
      <c r="K94" s="161"/>
      <c r="L94" s="189"/>
    </row>
    <row r="95" spans="1:12" ht="22.5" customHeight="1">
      <c r="A95" s="10" t="s">
        <v>282</v>
      </c>
      <c r="B95" s="4"/>
      <c r="C95" s="84" t="s">
        <v>574</v>
      </c>
      <c r="D95" s="137" t="s">
        <v>283</v>
      </c>
      <c r="E95" s="84" t="s">
        <v>301</v>
      </c>
      <c r="F95" s="84" t="s">
        <v>575</v>
      </c>
      <c r="G95" s="84" t="s">
        <v>731</v>
      </c>
      <c r="H95" s="149" t="s">
        <v>733</v>
      </c>
      <c r="I95" s="182">
        <f>SUM(J95:K95)</f>
        <v>9365</v>
      </c>
      <c r="J95" s="195">
        <f>SUM(J96:J97)</f>
        <v>9365</v>
      </c>
      <c r="K95" s="195">
        <f>SUM(K96:K97)</f>
        <v>0</v>
      </c>
      <c r="L95" s="137" t="s">
        <v>13</v>
      </c>
    </row>
    <row r="96" spans="1:12" ht="22.5" customHeight="1">
      <c r="A96" s="5"/>
      <c r="B96" s="6"/>
      <c r="C96" s="86"/>
      <c r="D96" s="130"/>
      <c r="E96" s="86"/>
      <c r="F96" s="86"/>
      <c r="G96" s="86"/>
      <c r="H96" s="151" t="s">
        <v>887</v>
      </c>
      <c r="I96" s="185">
        <f>SUM(J96:K96)</f>
        <v>5000</v>
      </c>
      <c r="J96" s="173">
        <v>5000</v>
      </c>
      <c r="K96" s="159">
        <v>0</v>
      </c>
      <c r="L96" s="130"/>
    </row>
    <row r="97" spans="1:12" ht="16.5" customHeight="1">
      <c r="A97" s="15"/>
      <c r="B97" s="19"/>
      <c r="C97" s="86"/>
      <c r="D97" s="186"/>
      <c r="E97" s="86"/>
      <c r="F97" s="86"/>
      <c r="G97" s="86"/>
      <c r="H97" s="160" t="s">
        <v>732</v>
      </c>
      <c r="I97" s="185">
        <f>SUM(J97:K97)</f>
        <v>4365</v>
      </c>
      <c r="J97" s="173">
        <v>4365</v>
      </c>
      <c r="K97" s="159">
        <v>0</v>
      </c>
      <c r="L97" s="130"/>
    </row>
    <row r="98" spans="1:12" ht="15" customHeight="1">
      <c r="A98" s="15"/>
      <c r="B98" s="19"/>
      <c r="C98" s="86"/>
      <c r="D98" s="186"/>
      <c r="E98" s="86"/>
      <c r="F98" s="86"/>
      <c r="G98" s="86"/>
      <c r="H98" s="160"/>
      <c r="I98" s="185"/>
      <c r="J98" s="173"/>
      <c r="K98" s="159"/>
      <c r="L98" s="130"/>
    </row>
    <row r="99" spans="1:12" ht="15" customHeight="1">
      <c r="A99" s="15"/>
      <c r="B99" s="19"/>
      <c r="C99" s="86"/>
      <c r="D99" s="186"/>
      <c r="E99" s="86"/>
      <c r="F99" s="86"/>
      <c r="G99" s="86"/>
      <c r="H99" s="160"/>
      <c r="I99" s="185"/>
      <c r="J99" s="173"/>
      <c r="K99" s="159"/>
      <c r="L99" s="130"/>
    </row>
    <row r="100" spans="1:12" ht="15" customHeight="1">
      <c r="A100" s="15"/>
      <c r="B100" s="19"/>
      <c r="C100" s="86"/>
      <c r="D100" s="186"/>
      <c r="E100" s="86"/>
      <c r="F100" s="86"/>
      <c r="G100" s="86"/>
      <c r="H100" s="160"/>
      <c r="I100" s="185"/>
      <c r="J100" s="173"/>
      <c r="K100" s="159"/>
      <c r="L100" s="130"/>
    </row>
    <row r="101" spans="1:12" ht="15" customHeight="1">
      <c r="A101" s="15"/>
      <c r="B101" s="19"/>
      <c r="C101" s="86"/>
      <c r="D101" s="186"/>
      <c r="E101" s="86"/>
      <c r="F101" s="86"/>
      <c r="G101" s="86"/>
      <c r="H101" s="160"/>
      <c r="I101" s="185"/>
      <c r="J101" s="173"/>
      <c r="K101" s="159"/>
      <c r="L101" s="130"/>
    </row>
    <row r="102" spans="1:12" ht="7.5" customHeight="1">
      <c r="A102" s="17"/>
      <c r="B102" s="20"/>
      <c r="C102" s="144"/>
      <c r="D102" s="177"/>
      <c r="E102" s="115"/>
      <c r="F102" s="115"/>
      <c r="G102" s="155"/>
      <c r="H102" s="157"/>
      <c r="I102" s="188"/>
      <c r="J102" s="176"/>
      <c r="K102" s="161"/>
      <c r="L102" s="132"/>
    </row>
    <row r="103" spans="1:12" ht="23.25" customHeight="1">
      <c r="A103" s="10" t="s">
        <v>741</v>
      </c>
      <c r="B103" s="4"/>
      <c r="C103" s="84" t="s">
        <v>734</v>
      </c>
      <c r="D103" s="137" t="s">
        <v>735</v>
      </c>
      <c r="E103" s="84" t="s">
        <v>736</v>
      </c>
      <c r="F103" s="84" t="s">
        <v>737</v>
      </c>
      <c r="G103" s="84" t="s">
        <v>677</v>
      </c>
      <c r="H103" s="149" t="s">
        <v>738</v>
      </c>
      <c r="I103" s="182">
        <f>SUM(J103:K103)</f>
        <v>34240</v>
      </c>
      <c r="J103" s="195">
        <f>SUM(J104:J107)</f>
        <v>34240</v>
      </c>
      <c r="K103" s="158">
        <f>SUM(K104:K107)</f>
        <v>0</v>
      </c>
      <c r="L103" s="137" t="s">
        <v>29</v>
      </c>
    </row>
    <row r="104" spans="1:12" ht="23.25" customHeight="1">
      <c r="A104" s="5"/>
      <c r="B104" s="6"/>
      <c r="C104" s="86"/>
      <c r="D104" s="130"/>
      <c r="E104" s="88"/>
      <c r="F104" s="88"/>
      <c r="G104" s="88"/>
      <c r="H104" s="151" t="s">
        <v>888</v>
      </c>
      <c r="I104" s="185">
        <f>SUM(J104:K104)</f>
        <v>8261.9</v>
      </c>
      <c r="J104" s="173">
        <v>8261.9</v>
      </c>
      <c r="K104" s="159">
        <v>0</v>
      </c>
      <c r="L104" s="153"/>
    </row>
    <row r="105" spans="1:12" ht="15" customHeight="1">
      <c r="A105" s="15"/>
      <c r="B105" s="19"/>
      <c r="C105" s="86"/>
      <c r="D105" s="186"/>
      <c r="E105" s="88"/>
      <c r="F105" s="88"/>
      <c r="G105" s="88"/>
      <c r="H105" s="160" t="s">
        <v>732</v>
      </c>
      <c r="I105" s="185">
        <f>SUM(J105:K105)</f>
        <v>7778.1</v>
      </c>
      <c r="J105" s="173">
        <v>7778.1</v>
      </c>
      <c r="K105" s="159">
        <v>0</v>
      </c>
      <c r="L105" s="130"/>
    </row>
    <row r="106" spans="1:12" ht="15" customHeight="1">
      <c r="A106" s="15"/>
      <c r="B106" s="19"/>
      <c r="C106" s="86"/>
      <c r="D106" s="186"/>
      <c r="E106" s="88"/>
      <c r="F106" s="88"/>
      <c r="G106" s="88"/>
      <c r="H106" s="142" t="s">
        <v>739</v>
      </c>
      <c r="I106" s="185">
        <f>SUM(J106:K106)</f>
        <v>5200</v>
      </c>
      <c r="J106" s="173">
        <v>5200</v>
      </c>
      <c r="K106" s="159">
        <v>0</v>
      </c>
      <c r="L106" s="130"/>
    </row>
    <row r="107" spans="1:12" ht="15" customHeight="1">
      <c r="A107" s="15"/>
      <c r="B107" s="19"/>
      <c r="C107" s="86"/>
      <c r="D107" s="186"/>
      <c r="E107" s="88"/>
      <c r="F107" s="88"/>
      <c r="G107" s="88"/>
      <c r="H107" s="160" t="s">
        <v>740</v>
      </c>
      <c r="I107" s="185">
        <f>SUM(J107:K107)</f>
        <v>13000</v>
      </c>
      <c r="J107" s="173">
        <v>13000</v>
      </c>
      <c r="K107" s="159">
        <v>0</v>
      </c>
      <c r="L107" s="130"/>
    </row>
    <row r="108" spans="1:12" ht="12.75" customHeight="1">
      <c r="A108" s="15"/>
      <c r="B108" s="19"/>
      <c r="C108" s="86"/>
      <c r="D108" s="186"/>
      <c r="E108" s="88"/>
      <c r="F108" s="88"/>
      <c r="G108" s="88"/>
      <c r="H108" s="160"/>
      <c r="I108" s="185"/>
      <c r="J108" s="173"/>
      <c r="K108" s="159"/>
      <c r="L108" s="130"/>
    </row>
    <row r="109" spans="1:12" ht="15" customHeight="1">
      <c r="A109" s="15"/>
      <c r="B109" s="19"/>
      <c r="C109" s="86"/>
      <c r="D109" s="186"/>
      <c r="E109" s="88"/>
      <c r="F109" s="88"/>
      <c r="G109" s="88"/>
      <c r="H109" s="160"/>
      <c r="I109" s="185"/>
      <c r="J109" s="173"/>
      <c r="K109" s="159"/>
      <c r="L109" s="55"/>
    </row>
    <row r="110" spans="1:12" ht="9.75" customHeight="1">
      <c r="A110" s="17"/>
      <c r="B110" s="20"/>
      <c r="C110" s="144"/>
      <c r="D110" s="177"/>
      <c r="E110" s="155"/>
      <c r="F110" s="155"/>
      <c r="G110" s="155"/>
      <c r="H110" s="157"/>
      <c r="I110" s="188"/>
      <c r="J110" s="176"/>
      <c r="K110" s="161"/>
      <c r="L110" s="57"/>
    </row>
    <row r="111" spans="1:12" ht="18" customHeight="1">
      <c r="A111" s="10" t="s">
        <v>427</v>
      </c>
      <c r="B111" s="4"/>
      <c r="C111" s="84" t="s">
        <v>420</v>
      </c>
      <c r="D111" s="137" t="s">
        <v>224</v>
      </c>
      <c r="E111" s="84" t="s">
        <v>301</v>
      </c>
      <c r="F111" s="84" t="s">
        <v>158</v>
      </c>
      <c r="G111" s="84" t="s">
        <v>678</v>
      </c>
      <c r="H111" s="149" t="s">
        <v>754</v>
      </c>
      <c r="I111" s="182">
        <f aca="true" t="shared" si="5" ref="I111:I116">SUM(J111:K111)</f>
        <v>5590.3</v>
      </c>
      <c r="J111" s="195">
        <f>SUM(J112:J116)</f>
        <v>5590.3</v>
      </c>
      <c r="K111" s="194">
        <f>SUM(K112:K116)</f>
        <v>0</v>
      </c>
      <c r="L111" s="137" t="s">
        <v>360</v>
      </c>
    </row>
    <row r="112" spans="1:12" ht="24" customHeight="1">
      <c r="A112" s="5"/>
      <c r="B112" s="6"/>
      <c r="C112" s="86"/>
      <c r="D112" s="130"/>
      <c r="E112" s="88"/>
      <c r="F112" s="88"/>
      <c r="G112" s="88"/>
      <c r="H112" s="151" t="s">
        <v>886</v>
      </c>
      <c r="I112" s="185">
        <f t="shared" si="5"/>
        <v>0</v>
      </c>
      <c r="J112" s="173">
        <v>0</v>
      </c>
      <c r="K112" s="159">
        <v>0</v>
      </c>
      <c r="L112" s="130"/>
    </row>
    <row r="113" spans="1:12" ht="20.25" customHeight="1">
      <c r="A113" s="15"/>
      <c r="B113" s="19"/>
      <c r="C113" s="86"/>
      <c r="D113" s="186"/>
      <c r="E113" s="88"/>
      <c r="F113" s="88"/>
      <c r="G113" s="88"/>
      <c r="H113" s="160" t="s">
        <v>482</v>
      </c>
      <c r="I113" s="185">
        <f t="shared" si="5"/>
        <v>1775.9</v>
      </c>
      <c r="J113" s="173">
        <v>1775.9</v>
      </c>
      <c r="K113" s="159">
        <v>0</v>
      </c>
      <c r="L113" s="130"/>
    </row>
    <row r="114" spans="1:12" ht="17.25" customHeight="1">
      <c r="A114" s="15"/>
      <c r="B114" s="19"/>
      <c r="C114" s="86"/>
      <c r="D114" s="186"/>
      <c r="E114" s="88"/>
      <c r="F114" s="88"/>
      <c r="G114" s="88"/>
      <c r="H114" s="142" t="s">
        <v>483</v>
      </c>
      <c r="I114" s="185">
        <f t="shared" si="5"/>
        <v>1723</v>
      </c>
      <c r="J114" s="173">
        <v>1723</v>
      </c>
      <c r="K114" s="159">
        <v>0</v>
      </c>
      <c r="L114" s="130"/>
    </row>
    <row r="115" spans="1:12" ht="20.25" customHeight="1">
      <c r="A115" s="15"/>
      <c r="B115" s="19"/>
      <c r="C115" s="86"/>
      <c r="D115" s="186"/>
      <c r="E115" s="88"/>
      <c r="F115" s="88"/>
      <c r="G115" s="88"/>
      <c r="H115" s="160" t="s">
        <v>36</v>
      </c>
      <c r="I115" s="185">
        <f t="shared" si="5"/>
        <v>1091.4</v>
      </c>
      <c r="J115" s="173">
        <v>1091.4</v>
      </c>
      <c r="K115" s="159">
        <v>0</v>
      </c>
      <c r="L115" s="130"/>
    </row>
    <row r="116" spans="1:12" ht="15" customHeight="1">
      <c r="A116" s="15"/>
      <c r="B116" s="19"/>
      <c r="C116" s="86"/>
      <c r="D116" s="186"/>
      <c r="E116" s="88"/>
      <c r="F116" s="88"/>
      <c r="G116" s="88"/>
      <c r="H116" s="160" t="s">
        <v>755</v>
      </c>
      <c r="I116" s="185">
        <f t="shared" si="5"/>
        <v>1000</v>
      </c>
      <c r="J116" s="173">
        <v>1000</v>
      </c>
      <c r="K116" s="159">
        <v>0</v>
      </c>
      <c r="L116" s="130"/>
    </row>
    <row r="117" spans="1:12" ht="11.25" customHeight="1">
      <c r="A117" s="15"/>
      <c r="B117" s="19"/>
      <c r="C117" s="86"/>
      <c r="D117" s="186"/>
      <c r="E117" s="88"/>
      <c r="F117" s="88"/>
      <c r="G117" s="88"/>
      <c r="H117" s="160"/>
      <c r="I117" s="185"/>
      <c r="J117" s="173"/>
      <c r="K117" s="159"/>
      <c r="L117" s="130"/>
    </row>
    <row r="118" spans="1:12" ht="15" customHeight="1">
      <c r="A118" s="17"/>
      <c r="B118" s="20"/>
      <c r="C118" s="144"/>
      <c r="D118" s="177"/>
      <c r="E118" s="155"/>
      <c r="F118" s="155"/>
      <c r="G118" s="155"/>
      <c r="H118" s="157"/>
      <c r="I118" s="188"/>
      <c r="J118" s="176"/>
      <c r="K118" s="161"/>
      <c r="L118" s="57"/>
    </row>
    <row r="119" spans="1:12" ht="17.25" customHeight="1">
      <c r="A119" s="10" t="s">
        <v>556</v>
      </c>
      <c r="B119" s="4"/>
      <c r="C119" s="84" t="s">
        <v>467</v>
      </c>
      <c r="D119" s="137" t="s">
        <v>511</v>
      </c>
      <c r="E119" s="84" t="s">
        <v>179</v>
      </c>
      <c r="F119" s="84" t="s">
        <v>24</v>
      </c>
      <c r="G119" s="84" t="s">
        <v>555</v>
      </c>
      <c r="H119" s="190" t="s">
        <v>159</v>
      </c>
      <c r="I119" s="158">
        <f aca="true" t="shared" si="6" ref="I119:I124">SUM(J119:K119)</f>
        <v>427808.39999999997</v>
      </c>
      <c r="J119" s="191">
        <f>SUM(J120:J124)</f>
        <v>424078.39999999997</v>
      </c>
      <c r="K119" s="158">
        <f>SUM(K120:K124)</f>
        <v>3730</v>
      </c>
      <c r="L119" s="197"/>
    </row>
    <row r="120" spans="1:12" ht="23.25" customHeight="1">
      <c r="A120" s="5"/>
      <c r="B120" s="6"/>
      <c r="C120" s="88"/>
      <c r="D120" s="130"/>
      <c r="E120" s="88"/>
      <c r="F120" s="88"/>
      <c r="G120" s="88"/>
      <c r="H120" s="168" t="s">
        <v>888</v>
      </c>
      <c r="I120" s="143">
        <f t="shared" si="6"/>
        <v>79030</v>
      </c>
      <c r="J120" s="169">
        <v>75300</v>
      </c>
      <c r="K120" s="143">
        <v>3730</v>
      </c>
      <c r="L120" s="55"/>
    </row>
    <row r="121" spans="1:12" ht="15" customHeight="1">
      <c r="A121" s="15"/>
      <c r="B121" s="19"/>
      <c r="C121" s="88"/>
      <c r="D121" s="186"/>
      <c r="E121" s="88"/>
      <c r="F121" s="88"/>
      <c r="G121" s="88"/>
      <c r="H121" s="171" t="s">
        <v>732</v>
      </c>
      <c r="I121" s="159">
        <f t="shared" si="6"/>
        <v>53168.5</v>
      </c>
      <c r="J121" s="172">
        <v>53168.5</v>
      </c>
      <c r="K121" s="159">
        <v>0</v>
      </c>
      <c r="L121" s="55"/>
    </row>
    <row r="122" spans="1:12" ht="15" customHeight="1">
      <c r="A122" s="15"/>
      <c r="B122" s="19"/>
      <c r="C122" s="88"/>
      <c r="D122" s="186"/>
      <c r="E122" s="88"/>
      <c r="F122" s="88"/>
      <c r="G122" s="88"/>
      <c r="H122" s="37" t="s">
        <v>739</v>
      </c>
      <c r="I122" s="159">
        <f t="shared" si="6"/>
        <v>96816</v>
      </c>
      <c r="J122" s="172">
        <v>96816</v>
      </c>
      <c r="K122" s="159">
        <v>0</v>
      </c>
      <c r="L122" s="55"/>
    </row>
    <row r="123" spans="1:12" ht="15" customHeight="1">
      <c r="A123" s="15"/>
      <c r="B123" s="19"/>
      <c r="C123" s="88"/>
      <c r="D123" s="186"/>
      <c r="E123" s="88"/>
      <c r="F123" s="88"/>
      <c r="G123" s="88"/>
      <c r="H123" s="171" t="s">
        <v>740</v>
      </c>
      <c r="I123" s="159">
        <f t="shared" si="6"/>
        <v>68145.1</v>
      </c>
      <c r="J123" s="172">
        <v>68145.1</v>
      </c>
      <c r="K123" s="159">
        <v>0</v>
      </c>
      <c r="L123" s="55"/>
    </row>
    <row r="124" spans="1:12" ht="15" customHeight="1">
      <c r="A124" s="15"/>
      <c r="B124" s="19"/>
      <c r="C124" s="88"/>
      <c r="D124" s="186"/>
      <c r="E124" s="88"/>
      <c r="F124" s="88"/>
      <c r="G124" s="88"/>
      <c r="H124" s="171" t="s">
        <v>160</v>
      </c>
      <c r="I124" s="159">
        <f t="shared" si="6"/>
        <v>130648.8</v>
      </c>
      <c r="J124" s="172">
        <v>130648.8</v>
      </c>
      <c r="K124" s="159">
        <v>0</v>
      </c>
      <c r="L124" s="55"/>
    </row>
    <row r="125" spans="1:12" ht="15" customHeight="1">
      <c r="A125" s="15"/>
      <c r="B125" s="19"/>
      <c r="C125" s="88"/>
      <c r="D125" s="186"/>
      <c r="E125" s="88"/>
      <c r="F125" s="88"/>
      <c r="G125" s="88"/>
      <c r="H125" s="171"/>
      <c r="I125" s="159"/>
      <c r="J125" s="172"/>
      <c r="K125" s="159"/>
      <c r="L125" s="55"/>
    </row>
    <row r="126" spans="1:12" ht="15" customHeight="1">
      <c r="A126" s="17"/>
      <c r="B126" s="20"/>
      <c r="C126" s="155"/>
      <c r="D126" s="177"/>
      <c r="E126" s="155"/>
      <c r="F126" s="155"/>
      <c r="G126" s="155"/>
      <c r="H126" s="175"/>
      <c r="I126" s="161"/>
      <c r="J126" s="192"/>
      <c r="K126" s="161"/>
      <c r="L126" s="57"/>
    </row>
    <row r="127" spans="1:12" ht="18.75" customHeight="1">
      <c r="A127" s="10" t="s">
        <v>557</v>
      </c>
      <c r="B127" s="4"/>
      <c r="C127" s="84" t="s">
        <v>558</v>
      </c>
      <c r="D127" s="137" t="s">
        <v>112</v>
      </c>
      <c r="E127" s="84" t="s">
        <v>179</v>
      </c>
      <c r="F127" s="84" t="s">
        <v>256</v>
      </c>
      <c r="G127" s="84" t="s">
        <v>585</v>
      </c>
      <c r="H127" s="149" t="s">
        <v>35</v>
      </c>
      <c r="I127" s="183">
        <f>SUM(I128:I131)</f>
        <v>15165.130000000001</v>
      </c>
      <c r="J127" s="183">
        <f>SUM(J128:J131)</f>
        <v>15165.130000000001</v>
      </c>
      <c r="K127" s="158">
        <f>SUM(K128:K131)</f>
        <v>0</v>
      </c>
      <c r="L127" s="137" t="s">
        <v>202</v>
      </c>
    </row>
    <row r="128" spans="1:12" ht="24" customHeight="1">
      <c r="A128" s="5"/>
      <c r="B128" s="6"/>
      <c r="C128" s="86"/>
      <c r="D128" s="130"/>
      <c r="E128" s="88"/>
      <c r="F128" s="88"/>
      <c r="G128" s="88"/>
      <c r="H128" s="151" t="s">
        <v>886</v>
      </c>
      <c r="I128" s="185">
        <f>SUM(J128:K128)</f>
        <v>523</v>
      </c>
      <c r="J128" s="173">
        <v>523</v>
      </c>
      <c r="K128" s="159">
        <v>0</v>
      </c>
      <c r="L128" s="130"/>
    </row>
    <row r="129" spans="1:12" ht="25.5" customHeight="1">
      <c r="A129" s="15"/>
      <c r="B129" s="19"/>
      <c r="C129" s="86"/>
      <c r="D129" s="186"/>
      <c r="E129" s="88"/>
      <c r="F129" s="88"/>
      <c r="G129" s="88"/>
      <c r="H129" s="160" t="s">
        <v>482</v>
      </c>
      <c r="I129" s="185">
        <f>SUM(J129:K129)</f>
        <v>4520.33</v>
      </c>
      <c r="J129" s="173">
        <v>4520.33</v>
      </c>
      <c r="K129" s="159">
        <v>0</v>
      </c>
      <c r="L129" s="130"/>
    </row>
    <row r="130" spans="1:12" ht="19.5" customHeight="1">
      <c r="A130" s="15"/>
      <c r="B130" s="19"/>
      <c r="C130" s="86"/>
      <c r="D130" s="186"/>
      <c r="E130" s="88"/>
      <c r="F130" s="88"/>
      <c r="G130" s="88"/>
      <c r="H130" s="142" t="s">
        <v>483</v>
      </c>
      <c r="I130" s="185">
        <f>SUM(J130:K130)</f>
        <v>4171.8</v>
      </c>
      <c r="J130" s="173">
        <v>4171.8</v>
      </c>
      <c r="K130" s="159">
        <v>0</v>
      </c>
      <c r="L130" s="55"/>
    </row>
    <row r="131" spans="1:12" ht="22.5" customHeight="1">
      <c r="A131" s="15"/>
      <c r="B131" s="19"/>
      <c r="C131" s="86"/>
      <c r="D131" s="186"/>
      <c r="E131" s="88"/>
      <c r="F131" s="88"/>
      <c r="G131" s="88"/>
      <c r="H131" s="160" t="s">
        <v>36</v>
      </c>
      <c r="I131" s="185">
        <f>SUM(J131:K131)</f>
        <v>5950</v>
      </c>
      <c r="J131" s="173">
        <v>5950</v>
      </c>
      <c r="K131" s="159">
        <v>0</v>
      </c>
      <c r="L131" s="55"/>
    </row>
    <row r="132" spans="1:12" ht="22.5" customHeight="1">
      <c r="A132" s="17"/>
      <c r="B132" s="20"/>
      <c r="C132" s="144"/>
      <c r="D132" s="177"/>
      <c r="E132" s="155"/>
      <c r="F132" s="155"/>
      <c r="G132" s="155"/>
      <c r="H132" s="157"/>
      <c r="I132" s="188"/>
      <c r="J132" s="176"/>
      <c r="K132" s="161"/>
      <c r="L132" s="57"/>
    </row>
    <row r="133" spans="1:12" ht="19.5" customHeight="1">
      <c r="A133" s="10" t="s">
        <v>274</v>
      </c>
      <c r="B133" s="4"/>
      <c r="C133" s="84" t="s">
        <v>504</v>
      </c>
      <c r="D133" s="137" t="s">
        <v>505</v>
      </c>
      <c r="E133" s="84" t="s">
        <v>751</v>
      </c>
      <c r="F133" s="84" t="s">
        <v>506</v>
      </c>
      <c r="G133" s="84" t="s">
        <v>165</v>
      </c>
      <c r="H133" s="149" t="s">
        <v>738</v>
      </c>
      <c r="I133" s="182">
        <f>SUM(J133:K133)</f>
        <v>54123.4</v>
      </c>
      <c r="J133" s="194">
        <f>SUM(J134:J137)</f>
        <v>28943.4</v>
      </c>
      <c r="K133" s="194">
        <f>SUM(K134:K137)</f>
        <v>25180</v>
      </c>
      <c r="L133" s="137" t="s">
        <v>0</v>
      </c>
    </row>
    <row r="134" spans="1:12" ht="23.25" customHeight="1">
      <c r="A134" s="5"/>
      <c r="B134" s="6"/>
      <c r="C134" s="86"/>
      <c r="D134" s="130"/>
      <c r="E134" s="88"/>
      <c r="F134" s="88"/>
      <c r="G134" s="88"/>
      <c r="H134" s="151" t="s">
        <v>889</v>
      </c>
      <c r="I134" s="185">
        <f>SUM(J134:K134)</f>
        <v>7613.8</v>
      </c>
      <c r="J134" s="173">
        <v>7613.8</v>
      </c>
      <c r="K134" s="159">
        <v>0</v>
      </c>
      <c r="L134" s="153"/>
    </row>
    <row r="135" spans="1:12" ht="15" customHeight="1">
      <c r="A135" s="15"/>
      <c r="B135" s="19"/>
      <c r="C135" s="86"/>
      <c r="D135" s="186"/>
      <c r="E135" s="88"/>
      <c r="F135" s="88"/>
      <c r="G135" s="88"/>
      <c r="H135" s="160" t="s">
        <v>732</v>
      </c>
      <c r="I135" s="185">
        <f>SUM(J135:K135)</f>
        <v>4496</v>
      </c>
      <c r="J135" s="173">
        <v>4496</v>
      </c>
      <c r="K135" s="159">
        <v>0</v>
      </c>
      <c r="L135" s="153"/>
    </row>
    <row r="136" spans="1:12" ht="15" customHeight="1">
      <c r="A136" s="15"/>
      <c r="B136" s="19"/>
      <c r="C136" s="86"/>
      <c r="D136" s="186"/>
      <c r="E136" s="88"/>
      <c r="F136" s="88"/>
      <c r="G136" s="88"/>
      <c r="H136" s="142" t="s">
        <v>739</v>
      </c>
      <c r="I136" s="185">
        <f>SUM(J136:K136)</f>
        <v>4043.6</v>
      </c>
      <c r="J136" s="173">
        <v>3164.6</v>
      </c>
      <c r="K136" s="159">
        <v>879</v>
      </c>
      <c r="L136" s="153"/>
    </row>
    <row r="137" spans="1:12" ht="15" customHeight="1">
      <c r="A137" s="15"/>
      <c r="B137" s="19"/>
      <c r="C137" s="86"/>
      <c r="D137" s="186"/>
      <c r="E137" s="88"/>
      <c r="F137" s="88"/>
      <c r="G137" s="88"/>
      <c r="H137" s="160" t="s">
        <v>740</v>
      </c>
      <c r="I137" s="185">
        <f>SUM(J137:K137)</f>
        <v>37970</v>
      </c>
      <c r="J137" s="173">
        <v>13669</v>
      </c>
      <c r="K137" s="159">
        <v>24301</v>
      </c>
      <c r="L137" s="153"/>
    </row>
    <row r="138" spans="1:12" ht="19.5" customHeight="1">
      <c r="A138" s="15"/>
      <c r="B138" s="19"/>
      <c r="C138" s="86"/>
      <c r="D138" s="186"/>
      <c r="E138" s="88"/>
      <c r="F138" s="88"/>
      <c r="G138" s="88"/>
      <c r="H138" s="160"/>
      <c r="I138" s="185"/>
      <c r="J138" s="173"/>
      <c r="K138" s="159"/>
      <c r="L138" s="153"/>
    </row>
    <row r="139" spans="1:12" ht="18.75" customHeight="1">
      <c r="A139" s="17"/>
      <c r="B139" s="20"/>
      <c r="C139" s="144"/>
      <c r="D139" s="177"/>
      <c r="E139" s="155"/>
      <c r="F139" s="155"/>
      <c r="G139" s="155"/>
      <c r="H139" s="157"/>
      <c r="I139" s="188"/>
      <c r="J139" s="176"/>
      <c r="K139" s="161"/>
      <c r="L139" s="132"/>
    </row>
    <row r="140" spans="1:12" ht="24.75" customHeight="1">
      <c r="A140" s="10" t="s">
        <v>110</v>
      </c>
      <c r="B140" s="4"/>
      <c r="C140" s="84" t="s">
        <v>26</v>
      </c>
      <c r="D140" s="137" t="s">
        <v>727</v>
      </c>
      <c r="E140" s="84" t="s">
        <v>434</v>
      </c>
      <c r="F140" s="84" t="s">
        <v>368</v>
      </c>
      <c r="G140" s="84" t="s">
        <v>192</v>
      </c>
      <c r="H140" s="190" t="s">
        <v>738</v>
      </c>
      <c r="I140" s="158">
        <f>SUM(J140:K140)</f>
        <v>642730.07</v>
      </c>
      <c r="J140" s="191">
        <f>SUM(J141:J144)</f>
        <v>64611.38</v>
      </c>
      <c r="K140" s="158">
        <f>SUM(K141:K144)</f>
        <v>578118.69</v>
      </c>
      <c r="L140" s="137" t="s">
        <v>294</v>
      </c>
    </row>
    <row r="141" spans="1:12" ht="28.5" customHeight="1">
      <c r="A141" s="5"/>
      <c r="B141" s="6"/>
      <c r="C141" s="86"/>
      <c r="D141" s="130"/>
      <c r="E141" s="166"/>
      <c r="F141" s="88"/>
      <c r="G141" s="88"/>
      <c r="H141" s="168" t="s">
        <v>888</v>
      </c>
      <c r="I141" s="159">
        <f>SUM(J141:K141)</f>
        <v>200374.6</v>
      </c>
      <c r="J141" s="185">
        <v>25921.6</v>
      </c>
      <c r="K141" s="159">
        <v>174453</v>
      </c>
      <c r="L141" s="130"/>
    </row>
    <row r="142" spans="1:12" ht="15" customHeight="1">
      <c r="A142" s="15"/>
      <c r="B142" s="19"/>
      <c r="C142" s="86"/>
      <c r="D142" s="186"/>
      <c r="E142" s="166"/>
      <c r="F142" s="88"/>
      <c r="G142" s="88"/>
      <c r="H142" s="171" t="s">
        <v>732</v>
      </c>
      <c r="I142" s="159">
        <f>SUM(J142:K142)</f>
        <v>135353.8</v>
      </c>
      <c r="J142" s="185">
        <v>2938.8</v>
      </c>
      <c r="K142" s="159">
        <v>132415</v>
      </c>
      <c r="L142" s="130"/>
    </row>
    <row r="143" spans="1:12" ht="15" customHeight="1">
      <c r="A143" s="15"/>
      <c r="B143" s="19"/>
      <c r="C143" s="86"/>
      <c r="D143" s="186"/>
      <c r="E143" s="166"/>
      <c r="F143" s="88"/>
      <c r="G143" s="88"/>
      <c r="H143" s="37" t="s">
        <v>739</v>
      </c>
      <c r="I143" s="159">
        <f>SUM(J143:K143)</f>
        <v>25534.78</v>
      </c>
      <c r="J143" s="185">
        <v>15750.98</v>
      </c>
      <c r="K143" s="159">
        <v>9783.8</v>
      </c>
      <c r="L143" s="130"/>
    </row>
    <row r="144" spans="1:12" ht="15" customHeight="1">
      <c r="A144" s="15"/>
      <c r="B144" s="19"/>
      <c r="C144" s="86"/>
      <c r="D144" s="186"/>
      <c r="E144" s="166"/>
      <c r="F144" s="88"/>
      <c r="G144" s="88"/>
      <c r="H144" s="171" t="s">
        <v>740</v>
      </c>
      <c r="I144" s="159">
        <f>SUM(J144:K144)</f>
        <v>281466.89</v>
      </c>
      <c r="J144" s="185">
        <v>20000</v>
      </c>
      <c r="K144" s="159">
        <v>261466.89</v>
      </c>
      <c r="L144" s="130"/>
    </row>
    <row r="145" spans="1:12" ht="15" customHeight="1">
      <c r="A145" s="15"/>
      <c r="B145" s="19"/>
      <c r="C145" s="86"/>
      <c r="D145" s="186"/>
      <c r="E145" s="166"/>
      <c r="F145" s="88"/>
      <c r="G145" s="88"/>
      <c r="H145" s="171"/>
      <c r="I145" s="159"/>
      <c r="J145" s="172"/>
      <c r="K145" s="159"/>
      <c r="L145" s="130"/>
    </row>
    <row r="146" spans="1:12" ht="15" customHeight="1">
      <c r="A146" s="15"/>
      <c r="B146" s="19"/>
      <c r="C146" s="86"/>
      <c r="D146" s="186"/>
      <c r="E146" s="166"/>
      <c r="F146" s="88"/>
      <c r="G146" s="88"/>
      <c r="H146" s="171"/>
      <c r="I146" s="159"/>
      <c r="J146" s="172"/>
      <c r="K146" s="159"/>
      <c r="L146" s="130"/>
    </row>
    <row r="147" spans="1:12" ht="15" customHeight="1">
      <c r="A147" s="15"/>
      <c r="B147" s="19"/>
      <c r="C147" s="86"/>
      <c r="D147" s="186"/>
      <c r="E147" s="166"/>
      <c r="F147" s="88"/>
      <c r="G147" s="88"/>
      <c r="H147" s="171"/>
      <c r="I147" s="159"/>
      <c r="J147" s="172"/>
      <c r="K147" s="159"/>
      <c r="L147" s="130"/>
    </row>
    <row r="148" spans="1:12" ht="30.75" customHeight="1">
      <c r="A148" s="15"/>
      <c r="B148" s="19"/>
      <c r="C148" s="86"/>
      <c r="D148" s="186"/>
      <c r="E148" s="166"/>
      <c r="F148" s="88"/>
      <c r="G148" s="88"/>
      <c r="H148" s="171"/>
      <c r="I148" s="159"/>
      <c r="J148" s="172"/>
      <c r="K148" s="159"/>
      <c r="L148" s="132"/>
    </row>
    <row r="149" spans="1:12" ht="21.75" customHeight="1">
      <c r="A149" s="10" t="s">
        <v>111</v>
      </c>
      <c r="B149" s="4"/>
      <c r="C149" s="84" t="s">
        <v>728</v>
      </c>
      <c r="D149" s="137" t="s">
        <v>729</v>
      </c>
      <c r="E149" s="84" t="s">
        <v>730</v>
      </c>
      <c r="F149" s="84" t="s">
        <v>528</v>
      </c>
      <c r="G149" s="84" t="s">
        <v>93</v>
      </c>
      <c r="H149" s="149" t="s">
        <v>738</v>
      </c>
      <c r="I149" s="158">
        <f>SUM(J149:K149)</f>
        <v>67640.41</v>
      </c>
      <c r="J149" s="183">
        <f>SUM(J150:J153)</f>
        <v>30742.3</v>
      </c>
      <c r="K149" s="158">
        <f>SUM(K150:K153)</f>
        <v>36898.11</v>
      </c>
      <c r="L149" s="55"/>
    </row>
    <row r="150" spans="1:12" ht="25.5" customHeight="1">
      <c r="A150" s="5"/>
      <c r="B150" s="6"/>
      <c r="C150" s="86"/>
      <c r="D150" s="130"/>
      <c r="E150" s="88"/>
      <c r="F150" s="88"/>
      <c r="G150" s="88"/>
      <c r="H150" s="151" t="s">
        <v>888</v>
      </c>
      <c r="I150" s="159">
        <f>SUM(J150:K150)</f>
        <v>6799</v>
      </c>
      <c r="J150" s="173">
        <v>6799</v>
      </c>
      <c r="K150" s="159">
        <v>0</v>
      </c>
      <c r="L150" s="55"/>
    </row>
    <row r="151" spans="1:12" ht="15" customHeight="1">
      <c r="A151" s="15"/>
      <c r="B151" s="19"/>
      <c r="C151" s="86"/>
      <c r="D151" s="186"/>
      <c r="E151" s="88"/>
      <c r="F151" s="88"/>
      <c r="G151" s="88"/>
      <c r="H151" s="160" t="s">
        <v>732</v>
      </c>
      <c r="I151" s="159">
        <f>SUM(J151:K151)</f>
        <v>5598</v>
      </c>
      <c r="J151" s="173">
        <v>5598</v>
      </c>
      <c r="K151" s="159">
        <v>0</v>
      </c>
      <c r="L151" s="55"/>
    </row>
    <row r="152" spans="1:12" ht="15" customHeight="1">
      <c r="A152" s="15"/>
      <c r="B152" s="19"/>
      <c r="C152" s="86"/>
      <c r="D152" s="186"/>
      <c r="E152" s="88"/>
      <c r="F152" s="88"/>
      <c r="G152" s="88"/>
      <c r="H152" s="142" t="s">
        <v>739</v>
      </c>
      <c r="I152" s="159">
        <f>SUM(J152:K152)</f>
        <v>4798</v>
      </c>
      <c r="J152" s="173">
        <v>4798</v>
      </c>
      <c r="K152" s="159">
        <v>0</v>
      </c>
      <c r="L152" s="55"/>
    </row>
    <row r="153" spans="1:12" ht="15" customHeight="1">
      <c r="A153" s="15"/>
      <c r="B153" s="19"/>
      <c r="C153" s="86"/>
      <c r="D153" s="186"/>
      <c r="E153" s="88"/>
      <c r="F153" s="88"/>
      <c r="G153" s="88"/>
      <c r="H153" s="160" t="s">
        <v>740</v>
      </c>
      <c r="I153" s="159">
        <f>SUM(J153:K153)</f>
        <v>50445.41</v>
      </c>
      <c r="J153" s="173">
        <v>13547.3</v>
      </c>
      <c r="K153" s="159">
        <v>36898.11</v>
      </c>
      <c r="L153" s="55"/>
    </row>
    <row r="154" spans="1:12" ht="14.25" customHeight="1">
      <c r="A154" s="15"/>
      <c r="B154" s="19"/>
      <c r="C154" s="86"/>
      <c r="D154" s="186"/>
      <c r="E154" s="88"/>
      <c r="F154" s="88"/>
      <c r="G154" s="88"/>
      <c r="H154" s="160"/>
      <c r="I154" s="159"/>
      <c r="J154" s="173"/>
      <c r="K154" s="159"/>
      <c r="L154" s="55"/>
    </row>
    <row r="155" spans="1:12" ht="15" customHeight="1">
      <c r="A155" s="15"/>
      <c r="B155" s="19"/>
      <c r="C155" s="86"/>
      <c r="D155" s="186"/>
      <c r="E155" s="88"/>
      <c r="F155" s="88"/>
      <c r="G155" s="88"/>
      <c r="H155" s="160"/>
      <c r="I155" s="159"/>
      <c r="J155" s="173"/>
      <c r="K155" s="159"/>
      <c r="L155" s="55"/>
    </row>
    <row r="156" spans="1:12" ht="15" customHeight="1">
      <c r="A156" s="15"/>
      <c r="B156" s="19"/>
      <c r="C156" s="86"/>
      <c r="D156" s="186"/>
      <c r="E156" s="88"/>
      <c r="F156" s="88"/>
      <c r="G156" s="88"/>
      <c r="H156" s="160"/>
      <c r="I156" s="159"/>
      <c r="J156" s="173"/>
      <c r="K156" s="159"/>
      <c r="L156" s="55"/>
    </row>
    <row r="157" spans="1:12" ht="18" customHeight="1">
      <c r="A157" s="17"/>
      <c r="B157" s="20"/>
      <c r="C157" s="144"/>
      <c r="D157" s="177"/>
      <c r="E157" s="155"/>
      <c r="F157" s="155"/>
      <c r="G157" s="155"/>
      <c r="H157" s="157"/>
      <c r="I157" s="161"/>
      <c r="J157" s="176"/>
      <c r="K157" s="161"/>
      <c r="L157" s="57"/>
    </row>
    <row r="158" spans="1:12" ht="18.75" customHeight="1">
      <c r="A158" s="10" t="s">
        <v>529</v>
      </c>
      <c r="B158" s="4"/>
      <c r="C158" s="84" t="s">
        <v>650</v>
      </c>
      <c r="D158" s="137" t="s">
        <v>241</v>
      </c>
      <c r="E158" s="84" t="s">
        <v>434</v>
      </c>
      <c r="F158" s="84" t="s">
        <v>651</v>
      </c>
      <c r="G158" s="84" t="s">
        <v>652</v>
      </c>
      <c r="H158" s="149" t="s">
        <v>653</v>
      </c>
      <c r="I158" s="158">
        <f>SUM(I159:I163)</f>
        <v>82952.33</v>
      </c>
      <c r="J158" s="158">
        <f>SUM(J159:J163)</f>
        <v>82952.33</v>
      </c>
      <c r="K158" s="158">
        <f>SUM(K159:K163)</f>
        <v>0</v>
      </c>
      <c r="L158" s="137" t="s">
        <v>171</v>
      </c>
    </row>
    <row r="159" spans="1:12" ht="22.5" customHeight="1">
      <c r="A159" s="5"/>
      <c r="B159" s="6"/>
      <c r="C159" s="88"/>
      <c r="D159" s="130"/>
      <c r="E159" s="88"/>
      <c r="F159" s="88"/>
      <c r="G159" s="88"/>
      <c r="H159" s="151" t="s">
        <v>890</v>
      </c>
      <c r="I159" s="173">
        <f>SUM(J159:K159)</f>
        <v>11628.5</v>
      </c>
      <c r="J159" s="173">
        <v>11628.5</v>
      </c>
      <c r="K159" s="173">
        <v>0</v>
      </c>
      <c r="L159" s="153"/>
    </row>
    <row r="160" spans="1:12" ht="15" customHeight="1">
      <c r="A160" s="15"/>
      <c r="B160" s="19"/>
      <c r="C160" s="88"/>
      <c r="D160" s="186"/>
      <c r="E160" s="88"/>
      <c r="F160" s="88"/>
      <c r="G160" s="88"/>
      <c r="H160" s="160" t="s">
        <v>238</v>
      </c>
      <c r="I160" s="173">
        <f>SUM(J160:K160)</f>
        <v>16352.09</v>
      </c>
      <c r="J160" s="173">
        <v>16352.09</v>
      </c>
      <c r="K160" s="159">
        <v>0</v>
      </c>
      <c r="L160" s="153"/>
    </row>
    <row r="161" spans="1:12" ht="15" customHeight="1">
      <c r="A161" s="15"/>
      <c r="B161" s="19"/>
      <c r="C161" s="88"/>
      <c r="D161" s="186"/>
      <c r="E161" s="88"/>
      <c r="F161" s="88"/>
      <c r="G161" s="88"/>
      <c r="H161" s="142" t="s">
        <v>239</v>
      </c>
      <c r="I161" s="173">
        <f>SUM(J161:K161)</f>
        <v>13072.418</v>
      </c>
      <c r="J161" s="173">
        <v>13072.418</v>
      </c>
      <c r="K161" s="159">
        <v>0</v>
      </c>
      <c r="L161" s="153"/>
    </row>
    <row r="162" spans="1:12" ht="15" customHeight="1">
      <c r="A162" s="15"/>
      <c r="B162" s="19"/>
      <c r="C162" s="88"/>
      <c r="D162" s="186"/>
      <c r="E162" s="88"/>
      <c r="F162" s="88"/>
      <c r="G162" s="88"/>
      <c r="H162" s="142" t="s">
        <v>160</v>
      </c>
      <c r="I162" s="173">
        <f>SUM(J162:K162)</f>
        <v>18357.033</v>
      </c>
      <c r="J162" s="173">
        <v>18357.033</v>
      </c>
      <c r="K162" s="159">
        <v>0</v>
      </c>
      <c r="L162" s="153"/>
    </row>
    <row r="163" spans="1:12" ht="15" customHeight="1">
      <c r="A163" s="15"/>
      <c r="B163" s="19"/>
      <c r="C163" s="88"/>
      <c r="D163" s="186"/>
      <c r="E163" s="88"/>
      <c r="F163" s="88"/>
      <c r="G163" s="88"/>
      <c r="H163" s="142" t="s">
        <v>64</v>
      </c>
      <c r="I163" s="173">
        <f>SUM(J163:K163)</f>
        <v>23542.289</v>
      </c>
      <c r="J163" s="173">
        <v>23542.289</v>
      </c>
      <c r="K163" s="159">
        <v>0</v>
      </c>
      <c r="L163" s="153"/>
    </row>
    <row r="164" spans="1:12" ht="25.5" customHeight="1">
      <c r="A164" s="15"/>
      <c r="B164" s="19"/>
      <c r="C164" s="88"/>
      <c r="D164" s="186"/>
      <c r="E164" s="88"/>
      <c r="F164" s="88"/>
      <c r="G164" s="88"/>
      <c r="H164" s="160"/>
      <c r="I164" s="185"/>
      <c r="J164" s="173"/>
      <c r="K164" s="159"/>
      <c r="L164" s="153"/>
    </row>
    <row r="165" spans="1:12" ht="25.5" customHeight="1">
      <c r="A165" s="15"/>
      <c r="B165" s="19"/>
      <c r="C165" s="88"/>
      <c r="D165" s="186"/>
      <c r="E165" s="88"/>
      <c r="F165" s="88"/>
      <c r="G165" s="88"/>
      <c r="H165" s="160"/>
      <c r="I165" s="161"/>
      <c r="J165" s="173"/>
      <c r="K165" s="159"/>
      <c r="L165" s="198"/>
    </row>
    <row r="166" spans="1:12" ht="18.75" customHeight="1">
      <c r="A166" s="10" t="s">
        <v>240</v>
      </c>
      <c r="B166" s="4"/>
      <c r="C166" s="84" t="s">
        <v>296</v>
      </c>
      <c r="D166" s="137" t="s">
        <v>375</v>
      </c>
      <c r="E166" s="84" t="s">
        <v>234</v>
      </c>
      <c r="F166" s="84" t="s">
        <v>235</v>
      </c>
      <c r="G166" s="84" t="s">
        <v>236</v>
      </c>
      <c r="H166" s="149" t="s">
        <v>237</v>
      </c>
      <c r="I166" s="182">
        <f>SUM(J166:K166)</f>
        <v>25264.5</v>
      </c>
      <c r="J166" s="158">
        <f>SUM(J167:J169)</f>
        <v>25264.5</v>
      </c>
      <c r="K166" s="158">
        <f>SUM(K167:K169)</f>
        <v>0</v>
      </c>
      <c r="L166" s="137" t="s">
        <v>390</v>
      </c>
    </row>
    <row r="167" spans="1:12" ht="26.25" customHeight="1">
      <c r="A167" s="5"/>
      <c r="B167" s="6"/>
      <c r="C167" s="88"/>
      <c r="D167" s="130"/>
      <c r="E167" s="88"/>
      <c r="F167" s="88"/>
      <c r="G167" s="88"/>
      <c r="H167" s="151" t="s">
        <v>891</v>
      </c>
      <c r="I167" s="185">
        <f>SUM(J167:K167)</f>
        <v>5598</v>
      </c>
      <c r="J167" s="159">
        <v>5598</v>
      </c>
      <c r="K167" s="159">
        <v>0</v>
      </c>
      <c r="L167" s="130"/>
    </row>
    <row r="168" spans="1:12" ht="15" customHeight="1">
      <c r="A168" s="15"/>
      <c r="B168" s="19"/>
      <c r="C168" s="88"/>
      <c r="D168" s="186"/>
      <c r="E168" s="88"/>
      <c r="F168" s="88"/>
      <c r="G168" s="88"/>
      <c r="H168" s="160" t="s">
        <v>238</v>
      </c>
      <c r="I168" s="185">
        <f>SUM(J168:K168)</f>
        <v>14087.5</v>
      </c>
      <c r="J168" s="159">
        <v>14087.5</v>
      </c>
      <c r="K168" s="159">
        <v>0</v>
      </c>
      <c r="L168" s="130"/>
    </row>
    <row r="169" spans="1:12" ht="15" customHeight="1">
      <c r="A169" s="15"/>
      <c r="B169" s="19"/>
      <c r="C169" s="88"/>
      <c r="D169" s="186"/>
      <c r="E169" s="88"/>
      <c r="F169" s="88"/>
      <c r="G169" s="88"/>
      <c r="H169" s="142" t="s">
        <v>239</v>
      </c>
      <c r="I169" s="185">
        <f>SUM(J169:K169)</f>
        <v>5579</v>
      </c>
      <c r="J169" s="159">
        <v>5579</v>
      </c>
      <c r="K169" s="159">
        <v>0</v>
      </c>
      <c r="L169" s="130"/>
    </row>
    <row r="170" spans="1:12" ht="15" customHeight="1">
      <c r="A170" s="15"/>
      <c r="B170" s="19"/>
      <c r="C170" s="88"/>
      <c r="D170" s="186"/>
      <c r="E170" s="88"/>
      <c r="F170" s="88"/>
      <c r="G170" s="88"/>
      <c r="H170" s="142"/>
      <c r="I170" s="185"/>
      <c r="J170" s="159"/>
      <c r="K170" s="159"/>
      <c r="L170" s="130"/>
    </row>
    <row r="171" spans="1:12" ht="15" customHeight="1">
      <c r="A171" s="15"/>
      <c r="B171" s="19"/>
      <c r="C171" s="88"/>
      <c r="D171" s="186"/>
      <c r="E171" s="88"/>
      <c r="F171" s="88"/>
      <c r="G171" s="88"/>
      <c r="H171" s="142"/>
      <c r="I171" s="185"/>
      <c r="J171" s="159"/>
      <c r="K171" s="159"/>
      <c r="L171" s="130"/>
    </row>
    <row r="172" spans="1:12" ht="15" customHeight="1">
      <c r="A172" s="15"/>
      <c r="B172" s="19"/>
      <c r="C172" s="88"/>
      <c r="D172" s="186"/>
      <c r="E172" s="88"/>
      <c r="F172" s="88"/>
      <c r="G172" s="88"/>
      <c r="H172" s="142"/>
      <c r="I172" s="185"/>
      <c r="J172" s="159"/>
      <c r="K172" s="159"/>
      <c r="L172" s="130"/>
    </row>
    <row r="173" spans="1:12" ht="15" customHeight="1">
      <c r="A173" s="15"/>
      <c r="B173" s="19"/>
      <c r="C173" s="88"/>
      <c r="D173" s="186"/>
      <c r="E173" s="88"/>
      <c r="F173" s="88"/>
      <c r="G173" s="88"/>
      <c r="H173" s="142"/>
      <c r="I173" s="185"/>
      <c r="J173" s="159"/>
      <c r="K173" s="159"/>
      <c r="L173" s="130"/>
    </row>
    <row r="174" spans="1:12" ht="15" customHeight="1">
      <c r="A174" s="15"/>
      <c r="B174" s="19"/>
      <c r="C174" s="88"/>
      <c r="D174" s="186"/>
      <c r="E174" s="88"/>
      <c r="F174" s="88"/>
      <c r="G174" s="88"/>
      <c r="H174" s="142"/>
      <c r="I174" s="185"/>
      <c r="J174" s="159"/>
      <c r="K174" s="159"/>
      <c r="L174" s="130"/>
    </row>
    <row r="175" spans="1:12" ht="15" customHeight="1">
      <c r="A175" s="15"/>
      <c r="B175" s="19"/>
      <c r="C175" s="88"/>
      <c r="D175" s="186"/>
      <c r="E175" s="88"/>
      <c r="F175" s="88"/>
      <c r="G175" s="88"/>
      <c r="H175" s="142"/>
      <c r="I175" s="185"/>
      <c r="J175" s="159"/>
      <c r="K175" s="159"/>
      <c r="L175" s="130"/>
    </row>
    <row r="176" spans="1:12" ht="18" customHeight="1">
      <c r="A176" s="10" t="s">
        <v>65</v>
      </c>
      <c r="B176" s="4"/>
      <c r="C176" s="84" t="s">
        <v>66</v>
      </c>
      <c r="D176" s="137" t="s">
        <v>121</v>
      </c>
      <c r="E176" s="84" t="s">
        <v>179</v>
      </c>
      <c r="F176" s="84" t="s">
        <v>597</v>
      </c>
      <c r="G176" s="84" t="s">
        <v>94</v>
      </c>
      <c r="H176" s="149" t="s">
        <v>598</v>
      </c>
      <c r="I176" s="158">
        <f>SUM(J176:K176)</f>
        <v>22392.2</v>
      </c>
      <c r="J176" s="158">
        <f>SUM(J177:J180)</f>
        <v>22087.2</v>
      </c>
      <c r="K176" s="158">
        <f>SUM(K177:K180)</f>
        <v>305</v>
      </c>
      <c r="L176" s="84" t="s">
        <v>760</v>
      </c>
    </row>
    <row r="177" spans="1:12" ht="24" customHeight="1">
      <c r="A177" s="5"/>
      <c r="B177" s="6"/>
      <c r="C177" s="86"/>
      <c r="D177" s="130"/>
      <c r="E177" s="86"/>
      <c r="F177" s="86"/>
      <c r="G177" s="86"/>
      <c r="H177" s="151" t="s">
        <v>891</v>
      </c>
      <c r="I177" s="159">
        <f>SUM(J177:K177)</f>
        <v>5686.2</v>
      </c>
      <c r="J177" s="172">
        <v>5686.2</v>
      </c>
      <c r="K177" s="159">
        <v>0</v>
      </c>
      <c r="L177" s="88"/>
    </row>
    <row r="178" spans="1:12" ht="15" customHeight="1">
      <c r="A178" s="21"/>
      <c r="B178" s="22"/>
      <c r="C178" s="86"/>
      <c r="D178" s="199"/>
      <c r="E178" s="86"/>
      <c r="F178" s="86"/>
      <c r="G178" s="86"/>
      <c r="H178" s="160" t="s">
        <v>238</v>
      </c>
      <c r="I178" s="159">
        <f>SUM(J178:K178)</f>
        <v>4876</v>
      </c>
      <c r="J178" s="172">
        <v>4876</v>
      </c>
      <c r="K178" s="159">
        <v>0</v>
      </c>
      <c r="L178" s="88"/>
    </row>
    <row r="179" spans="1:12" ht="15" customHeight="1">
      <c r="A179" s="21"/>
      <c r="B179" s="22"/>
      <c r="C179" s="86"/>
      <c r="D179" s="199"/>
      <c r="E179" s="86"/>
      <c r="F179" s="86"/>
      <c r="G179" s="86"/>
      <c r="H179" s="142" t="s">
        <v>239</v>
      </c>
      <c r="I179" s="159">
        <f>SUM(J179:K179)</f>
        <v>4227</v>
      </c>
      <c r="J179" s="172">
        <v>4227</v>
      </c>
      <c r="K179" s="159">
        <v>0</v>
      </c>
      <c r="L179" s="88"/>
    </row>
    <row r="180" spans="1:12" ht="15" customHeight="1">
      <c r="A180" s="21"/>
      <c r="B180" s="22"/>
      <c r="C180" s="86"/>
      <c r="D180" s="199"/>
      <c r="E180" s="86"/>
      <c r="F180" s="86"/>
      <c r="G180" s="86"/>
      <c r="H180" s="142" t="s">
        <v>160</v>
      </c>
      <c r="I180" s="159">
        <f>SUM(J180:K180)</f>
        <v>7603</v>
      </c>
      <c r="J180" s="172">
        <v>7298</v>
      </c>
      <c r="K180" s="159">
        <v>305</v>
      </c>
      <c r="L180" s="88"/>
    </row>
    <row r="181" spans="1:12" ht="15" customHeight="1">
      <c r="A181" s="21"/>
      <c r="B181" s="22"/>
      <c r="C181" s="86"/>
      <c r="D181" s="199"/>
      <c r="E181" s="86"/>
      <c r="F181" s="86"/>
      <c r="G181" s="86"/>
      <c r="H181" s="199"/>
      <c r="I181" s="159"/>
      <c r="J181" s="172"/>
      <c r="K181" s="159"/>
      <c r="L181" s="88"/>
    </row>
    <row r="182" spans="1:12" ht="15" customHeight="1">
      <c r="A182" s="21"/>
      <c r="B182" s="22"/>
      <c r="C182" s="86"/>
      <c r="D182" s="199"/>
      <c r="E182" s="86"/>
      <c r="F182" s="86"/>
      <c r="G182" s="86"/>
      <c r="H182" s="199"/>
      <c r="I182" s="159"/>
      <c r="J182" s="172"/>
      <c r="K182" s="159"/>
      <c r="L182" s="88"/>
    </row>
    <row r="183" spans="1:12" ht="15" customHeight="1">
      <c r="A183" s="21"/>
      <c r="B183" s="22"/>
      <c r="C183" s="86"/>
      <c r="D183" s="199"/>
      <c r="E183" s="86"/>
      <c r="F183" s="86"/>
      <c r="G183" s="86"/>
      <c r="H183" s="199"/>
      <c r="I183" s="159"/>
      <c r="J183" s="172"/>
      <c r="K183" s="159"/>
      <c r="L183" s="88"/>
    </row>
    <row r="184" spans="1:12" ht="15" customHeight="1">
      <c r="A184" s="21"/>
      <c r="B184" s="22"/>
      <c r="C184" s="86"/>
      <c r="D184" s="199"/>
      <c r="E184" s="86"/>
      <c r="F184" s="86"/>
      <c r="G184" s="86"/>
      <c r="H184" s="199"/>
      <c r="I184" s="200"/>
      <c r="J184" s="201"/>
      <c r="K184" s="200"/>
      <c r="L184" s="88"/>
    </row>
    <row r="185" spans="1:12" ht="15" customHeight="1">
      <c r="A185" s="21"/>
      <c r="B185" s="22"/>
      <c r="C185" s="86"/>
      <c r="D185" s="199"/>
      <c r="E185" s="86"/>
      <c r="F185" s="86"/>
      <c r="G185" s="86"/>
      <c r="H185" s="199"/>
      <c r="I185" s="200"/>
      <c r="J185" s="201"/>
      <c r="K185" s="200"/>
      <c r="L185" s="88"/>
    </row>
    <row r="186" spans="1:12" ht="15" customHeight="1">
      <c r="A186" s="21"/>
      <c r="B186" s="22"/>
      <c r="C186" s="86"/>
      <c r="D186" s="199"/>
      <c r="E186" s="86"/>
      <c r="F186" s="86"/>
      <c r="G186" s="86"/>
      <c r="H186" s="199"/>
      <c r="I186" s="200"/>
      <c r="J186" s="201"/>
      <c r="K186" s="200"/>
      <c r="L186" s="88"/>
    </row>
    <row r="187" spans="1:12" ht="15" customHeight="1">
      <c r="A187" s="21"/>
      <c r="B187" s="22"/>
      <c r="C187" s="86"/>
      <c r="D187" s="199"/>
      <c r="E187" s="86"/>
      <c r="F187" s="86"/>
      <c r="G187" s="86"/>
      <c r="H187" s="199"/>
      <c r="I187" s="200"/>
      <c r="J187" s="201"/>
      <c r="K187" s="200"/>
      <c r="L187" s="88"/>
    </row>
    <row r="188" spans="1:12" ht="15" customHeight="1">
      <c r="A188" s="21"/>
      <c r="B188" s="22"/>
      <c r="C188" s="86"/>
      <c r="D188" s="199"/>
      <c r="E188" s="86"/>
      <c r="F188" s="86"/>
      <c r="G188" s="86"/>
      <c r="H188" s="199"/>
      <c r="I188" s="200"/>
      <c r="J188" s="201"/>
      <c r="K188" s="200"/>
      <c r="L188" s="88"/>
    </row>
    <row r="189" spans="1:12" ht="15" customHeight="1">
      <c r="A189" s="21"/>
      <c r="B189" s="22"/>
      <c r="C189" s="86"/>
      <c r="D189" s="199"/>
      <c r="E189" s="86"/>
      <c r="F189" s="86"/>
      <c r="G189" s="86"/>
      <c r="H189" s="199"/>
      <c r="I189" s="200"/>
      <c r="J189" s="201"/>
      <c r="K189" s="200"/>
      <c r="L189" s="88"/>
    </row>
    <row r="190" spans="1:12" ht="15" customHeight="1">
      <c r="A190" s="21"/>
      <c r="B190" s="22"/>
      <c r="C190" s="86"/>
      <c r="D190" s="199"/>
      <c r="E190" s="86"/>
      <c r="F190" s="86"/>
      <c r="G190" s="86"/>
      <c r="H190" s="199"/>
      <c r="I190" s="200"/>
      <c r="J190" s="201"/>
      <c r="K190" s="200"/>
      <c r="L190" s="88"/>
    </row>
    <row r="191" spans="1:12" ht="15" customHeight="1">
      <c r="A191" s="23"/>
      <c r="B191" s="24"/>
      <c r="C191" s="144"/>
      <c r="D191" s="181"/>
      <c r="E191" s="144"/>
      <c r="F191" s="144"/>
      <c r="G191" s="144"/>
      <c r="H191" s="181"/>
      <c r="I191" s="202"/>
      <c r="J191" s="203"/>
      <c r="K191" s="202"/>
      <c r="L191" s="181"/>
    </row>
    <row r="192" spans="1:12" ht="21" customHeight="1">
      <c r="A192" s="10" t="s">
        <v>119</v>
      </c>
      <c r="B192" s="4"/>
      <c r="C192" s="84" t="s">
        <v>122</v>
      </c>
      <c r="D192" s="137" t="s">
        <v>120</v>
      </c>
      <c r="E192" s="84" t="s">
        <v>179</v>
      </c>
      <c r="F192" s="84" t="s">
        <v>123</v>
      </c>
      <c r="G192" s="84" t="s">
        <v>484</v>
      </c>
      <c r="H192" s="149" t="s">
        <v>598</v>
      </c>
      <c r="I192" s="193">
        <f>SUM(I193:I196)</f>
        <v>19910.8</v>
      </c>
      <c r="J192" s="158">
        <f>SUM(J193:J196)</f>
        <v>19910.8</v>
      </c>
      <c r="K192" s="158">
        <f>SUM(K193:K196)</f>
        <v>0</v>
      </c>
      <c r="L192" s="84" t="s">
        <v>433</v>
      </c>
    </row>
    <row r="193" spans="1:12" ht="24.75" customHeight="1">
      <c r="A193" s="5"/>
      <c r="B193" s="6"/>
      <c r="C193" s="88"/>
      <c r="D193" s="130"/>
      <c r="E193" s="88"/>
      <c r="F193" s="88"/>
      <c r="G193" s="88"/>
      <c r="H193" s="151" t="s">
        <v>891</v>
      </c>
      <c r="I193" s="159">
        <f>SUM(J193:K193)</f>
        <v>5975.8</v>
      </c>
      <c r="J193" s="172">
        <v>5975.8</v>
      </c>
      <c r="K193" s="159">
        <v>0</v>
      </c>
      <c r="L193" s="88"/>
    </row>
    <row r="194" spans="1:12" ht="15" customHeight="1">
      <c r="A194" s="21"/>
      <c r="B194" s="22"/>
      <c r="C194" s="88"/>
      <c r="D194" s="199"/>
      <c r="E194" s="88"/>
      <c r="F194" s="88"/>
      <c r="G194" s="88"/>
      <c r="H194" s="160" t="s">
        <v>238</v>
      </c>
      <c r="I194" s="159">
        <f>SUM(J194:K194)</f>
        <v>1785</v>
      </c>
      <c r="J194" s="172">
        <v>1785</v>
      </c>
      <c r="K194" s="159">
        <v>0</v>
      </c>
      <c r="L194" s="88"/>
    </row>
    <row r="195" spans="1:12" ht="15" customHeight="1">
      <c r="A195" s="21"/>
      <c r="B195" s="22"/>
      <c r="C195" s="88"/>
      <c r="D195" s="199"/>
      <c r="E195" s="88"/>
      <c r="F195" s="88"/>
      <c r="G195" s="88"/>
      <c r="H195" s="142" t="s">
        <v>239</v>
      </c>
      <c r="I195" s="159">
        <f>SUM(J195:K195)</f>
        <v>3040</v>
      </c>
      <c r="J195" s="172">
        <v>3040</v>
      </c>
      <c r="K195" s="159">
        <v>0</v>
      </c>
      <c r="L195" s="88"/>
    </row>
    <row r="196" spans="1:12" ht="15" customHeight="1">
      <c r="A196" s="21"/>
      <c r="B196" s="22"/>
      <c r="C196" s="88"/>
      <c r="D196" s="199"/>
      <c r="E196" s="88"/>
      <c r="F196" s="88"/>
      <c r="G196" s="88"/>
      <c r="H196" s="142" t="s">
        <v>160</v>
      </c>
      <c r="I196" s="159">
        <f>SUM(J196:K196)</f>
        <v>9110</v>
      </c>
      <c r="J196" s="172">
        <v>9110</v>
      </c>
      <c r="K196" s="159">
        <v>0</v>
      </c>
      <c r="L196" s="88"/>
    </row>
    <row r="197" spans="1:12" ht="15" customHeight="1">
      <c r="A197" s="21"/>
      <c r="B197" s="22"/>
      <c r="C197" s="88"/>
      <c r="D197" s="199"/>
      <c r="E197" s="88"/>
      <c r="F197" s="88"/>
      <c r="G197" s="88"/>
      <c r="H197" s="199"/>
      <c r="I197" s="159"/>
      <c r="J197" s="172"/>
      <c r="K197" s="159"/>
      <c r="L197" s="88"/>
    </row>
    <row r="198" spans="1:12" ht="15" customHeight="1">
      <c r="A198" s="21"/>
      <c r="B198" s="22"/>
      <c r="C198" s="88"/>
      <c r="D198" s="199"/>
      <c r="E198" s="88"/>
      <c r="F198" s="88"/>
      <c r="G198" s="88"/>
      <c r="H198" s="199"/>
      <c r="I198" s="159"/>
      <c r="J198" s="172"/>
      <c r="K198" s="159"/>
      <c r="L198" s="88"/>
    </row>
    <row r="199" spans="1:12" ht="15" customHeight="1">
      <c r="A199" s="21"/>
      <c r="B199" s="22"/>
      <c r="C199" s="88"/>
      <c r="D199" s="199"/>
      <c r="E199" s="88"/>
      <c r="F199" s="88"/>
      <c r="G199" s="88"/>
      <c r="H199" s="199"/>
      <c r="I199" s="159"/>
      <c r="J199" s="172"/>
      <c r="K199" s="159"/>
      <c r="L199" s="88"/>
    </row>
    <row r="200" spans="1:12" ht="15" customHeight="1">
      <c r="A200" s="21"/>
      <c r="B200" s="22"/>
      <c r="C200" s="88"/>
      <c r="D200" s="199"/>
      <c r="E200" s="88"/>
      <c r="F200" s="88"/>
      <c r="G200" s="88"/>
      <c r="H200" s="199"/>
      <c r="I200" s="159"/>
      <c r="J200" s="172"/>
      <c r="K200" s="159"/>
      <c r="L200" s="88"/>
    </row>
    <row r="201" spans="1:12" ht="27.75" customHeight="1">
      <c r="A201" s="23"/>
      <c r="B201" s="24"/>
      <c r="C201" s="155"/>
      <c r="D201" s="181"/>
      <c r="E201" s="155"/>
      <c r="F201" s="155"/>
      <c r="G201" s="155"/>
      <c r="H201" s="181"/>
      <c r="I201" s="161"/>
      <c r="J201" s="192"/>
      <c r="K201" s="161"/>
      <c r="L201" s="155"/>
    </row>
    <row r="202" spans="1:12" ht="15" customHeight="1">
      <c r="A202" s="10" t="s">
        <v>332</v>
      </c>
      <c r="B202" s="4"/>
      <c r="C202" s="84" t="s">
        <v>196</v>
      </c>
      <c r="D202" s="137" t="s">
        <v>120</v>
      </c>
      <c r="E202" s="84" t="s">
        <v>461</v>
      </c>
      <c r="F202" s="84" t="s">
        <v>197</v>
      </c>
      <c r="G202" s="84" t="s">
        <v>648</v>
      </c>
      <c r="H202" s="204">
        <v>2008</v>
      </c>
      <c r="I202" s="158">
        <f>SUM(I204)</f>
        <v>26056</v>
      </c>
      <c r="J202" s="158">
        <f>SUM(J204)</f>
        <v>26056</v>
      </c>
      <c r="K202" s="164">
        <f>SUM(K204)</f>
        <v>0</v>
      </c>
      <c r="L202" s="137" t="s">
        <v>691</v>
      </c>
    </row>
    <row r="203" spans="1:12" ht="15" customHeight="1">
      <c r="A203" s="5"/>
      <c r="B203" s="6"/>
      <c r="C203" s="86"/>
      <c r="D203" s="130"/>
      <c r="E203" s="86"/>
      <c r="F203" s="86"/>
      <c r="G203" s="86"/>
      <c r="H203" s="160" t="s">
        <v>417</v>
      </c>
      <c r="I203" s="159"/>
      <c r="J203" s="172"/>
      <c r="K203" s="159"/>
      <c r="L203" s="130"/>
    </row>
    <row r="204" spans="1:12" ht="15" customHeight="1">
      <c r="A204" s="21"/>
      <c r="B204" s="22"/>
      <c r="C204" s="86"/>
      <c r="D204" s="199"/>
      <c r="E204" s="86"/>
      <c r="F204" s="86"/>
      <c r="G204" s="86"/>
      <c r="H204" s="160" t="s">
        <v>364</v>
      </c>
      <c r="I204" s="159">
        <v>26056</v>
      </c>
      <c r="J204" s="159">
        <v>26056</v>
      </c>
      <c r="K204" s="159">
        <v>0</v>
      </c>
      <c r="L204" s="130"/>
    </row>
    <row r="205" spans="1:12" ht="15" customHeight="1">
      <c r="A205" s="21"/>
      <c r="B205" s="22"/>
      <c r="C205" s="86"/>
      <c r="D205" s="199"/>
      <c r="E205" s="86"/>
      <c r="F205" s="86"/>
      <c r="G205" s="86"/>
      <c r="H205" s="160"/>
      <c r="I205" s="159"/>
      <c r="J205" s="172"/>
      <c r="K205" s="159"/>
      <c r="L205" s="130"/>
    </row>
    <row r="206" spans="1:12" ht="15" customHeight="1">
      <c r="A206" s="21"/>
      <c r="B206" s="22"/>
      <c r="C206" s="86"/>
      <c r="D206" s="199"/>
      <c r="E206" s="86"/>
      <c r="F206" s="86"/>
      <c r="G206" s="86"/>
      <c r="H206" s="160"/>
      <c r="I206" s="159"/>
      <c r="J206" s="172"/>
      <c r="K206" s="159"/>
      <c r="L206" s="130"/>
    </row>
    <row r="207" spans="1:12" ht="15" customHeight="1">
      <c r="A207" s="21"/>
      <c r="B207" s="22"/>
      <c r="C207" s="86"/>
      <c r="D207" s="199"/>
      <c r="E207" s="86"/>
      <c r="F207" s="86"/>
      <c r="G207" s="86"/>
      <c r="H207" s="160"/>
      <c r="I207" s="159"/>
      <c r="J207" s="172"/>
      <c r="K207" s="159"/>
      <c r="L207" s="130"/>
    </row>
    <row r="208" spans="1:12" ht="15" customHeight="1">
      <c r="A208" s="21"/>
      <c r="B208" s="22"/>
      <c r="C208" s="86"/>
      <c r="D208" s="199"/>
      <c r="E208" s="86"/>
      <c r="F208" s="86"/>
      <c r="G208" s="86"/>
      <c r="H208" s="109"/>
      <c r="I208" s="159"/>
      <c r="J208" s="172"/>
      <c r="K208" s="159"/>
      <c r="L208" s="130"/>
    </row>
    <row r="209" spans="1:12" ht="15" customHeight="1">
      <c r="A209" s="21"/>
      <c r="B209" s="22"/>
      <c r="C209" s="86"/>
      <c r="D209" s="199"/>
      <c r="E209" s="86"/>
      <c r="F209" s="86"/>
      <c r="G209" s="86"/>
      <c r="H209" s="109"/>
      <c r="I209" s="159"/>
      <c r="J209" s="172"/>
      <c r="K209" s="159"/>
      <c r="L209" s="130"/>
    </row>
    <row r="210" spans="1:12" ht="15" customHeight="1">
      <c r="A210" s="21"/>
      <c r="B210" s="22"/>
      <c r="C210" s="86"/>
      <c r="D210" s="199"/>
      <c r="E210" s="86"/>
      <c r="F210" s="86"/>
      <c r="G210" s="86"/>
      <c r="H210" s="109"/>
      <c r="I210" s="159"/>
      <c r="J210" s="172"/>
      <c r="K210" s="159"/>
      <c r="L210" s="166"/>
    </row>
    <row r="211" spans="1:12" ht="15" customHeight="1">
      <c r="A211" s="21"/>
      <c r="B211" s="22"/>
      <c r="C211" s="86"/>
      <c r="D211" s="199"/>
      <c r="E211" s="86"/>
      <c r="F211" s="86"/>
      <c r="G211" s="86"/>
      <c r="H211" s="109"/>
      <c r="I211" s="159"/>
      <c r="J211" s="172"/>
      <c r="K211" s="159"/>
      <c r="L211" s="166"/>
    </row>
    <row r="212" spans="1:12" ht="15" customHeight="1">
      <c r="A212" s="21"/>
      <c r="B212" s="22"/>
      <c r="C212" s="86"/>
      <c r="D212" s="199"/>
      <c r="E212" s="86"/>
      <c r="F212" s="86"/>
      <c r="G212" s="86"/>
      <c r="H212" s="109"/>
      <c r="I212" s="159"/>
      <c r="J212" s="172"/>
      <c r="K212" s="159"/>
      <c r="L212" s="166"/>
    </row>
    <row r="213" spans="1:12" ht="18.75" customHeight="1">
      <c r="A213" s="23"/>
      <c r="B213" s="24"/>
      <c r="C213" s="144"/>
      <c r="D213" s="181"/>
      <c r="E213" s="144"/>
      <c r="F213" s="144"/>
      <c r="G213" s="144"/>
      <c r="H213" s="113"/>
      <c r="I213" s="161"/>
      <c r="J213" s="192"/>
      <c r="K213" s="161"/>
      <c r="L213" s="178"/>
    </row>
    <row r="214" spans="1:12" ht="15" customHeight="1">
      <c r="A214" s="10" t="s">
        <v>584</v>
      </c>
      <c r="B214" s="4"/>
      <c r="C214" s="84" t="s">
        <v>456</v>
      </c>
      <c r="D214" s="137" t="s">
        <v>458</v>
      </c>
      <c r="E214" s="84" t="s">
        <v>301</v>
      </c>
      <c r="F214" s="84" t="s">
        <v>457</v>
      </c>
      <c r="G214" s="84" t="s">
        <v>422</v>
      </c>
      <c r="H214" s="205">
        <v>2008</v>
      </c>
      <c r="I214" s="158">
        <f>SUM(I216)</f>
        <v>13500</v>
      </c>
      <c r="J214" s="193">
        <f>SUM(J216)</f>
        <v>13500</v>
      </c>
      <c r="K214" s="193">
        <f>SUM(K216)</f>
        <v>0</v>
      </c>
      <c r="L214" s="206" t="s">
        <v>471</v>
      </c>
    </row>
    <row r="215" spans="1:12" ht="15" customHeight="1">
      <c r="A215" s="5"/>
      <c r="B215" s="6"/>
      <c r="C215" s="88"/>
      <c r="D215" s="130"/>
      <c r="E215" s="88"/>
      <c r="F215" s="88"/>
      <c r="G215" s="88"/>
      <c r="H215" s="160" t="s">
        <v>416</v>
      </c>
      <c r="I215" s="159"/>
      <c r="J215" s="172"/>
      <c r="K215" s="159"/>
      <c r="L215" s="196"/>
    </row>
    <row r="216" spans="1:12" ht="15" customHeight="1">
      <c r="A216" s="21"/>
      <c r="B216" s="22"/>
      <c r="C216" s="88"/>
      <c r="D216" s="199"/>
      <c r="E216" s="88"/>
      <c r="F216" s="88"/>
      <c r="G216" s="88"/>
      <c r="H216" s="160" t="s">
        <v>364</v>
      </c>
      <c r="I216" s="159">
        <f>SUM(J216:K216)</f>
        <v>13500</v>
      </c>
      <c r="J216" s="172">
        <v>13500</v>
      </c>
      <c r="K216" s="159">
        <v>0</v>
      </c>
      <c r="L216" s="196"/>
    </row>
    <row r="217" spans="1:12" ht="15" customHeight="1">
      <c r="A217" s="21"/>
      <c r="B217" s="22"/>
      <c r="C217" s="88"/>
      <c r="D217" s="199"/>
      <c r="E217" s="88"/>
      <c r="F217" s="88"/>
      <c r="G217" s="88"/>
      <c r="H217" s="109"/>
      <c r="I217" s="159"/>
      <c r="J217" s="172"/>
      <c r="K217" s="159"/>
      <c r="L217" s="196"/>
    </row>
    <row r="218" spans="1:12" ht="15" customHeight="1">
      <c r="A218" s="21"/>
      <c r="B218" s="22"/>
      <c r="C218" s="88"/>
      <c r="D218" s="199"/>
      <c r="E218" s="88"/>
      <c r="F218" s="88"/>
      <c r="G218" s="88"/>
      <c r="H218" s="109"/>
      <c r="I218" s="159"/>
      <c r="J218" s="172"/>
      <c r="K218" s="159"/>
      <c r="L218" s="196"/>
    </row>
    <row r="219" spans="1:12" ht="15" customHeight="1">
      <c r="A219" s="21"/>
      <c r="B219" s="22"/>
      <c r="C219" s="88"/>
      <c r="D219" s="199"/>
      <c r="E219" s="88"/>
      <c r="F219" s="88"/>
      <c r="G219" s="88"/>
      <c r="H219" s="109"/>
      <c r="I219" s="159"/>
      <c r="J219" s="172"/>
      <c r="K219" s="159"/>
      <c r="L219" s="196"/>
    </row>
    <row r="220" spans="1:12" ht="15" customHeight="1">
      <c r="A220" s="21"/>
      <c r="B220" s="22"/>
      <c r="C220" s="88"/>
      <c r="D220" s="199"/>
      <c r="E220" s="88"/>
      <c r="F220" s="88"/>
      <c r="G220" s="88"/>
      <c r="H220" s="109"/>
      <c r="I220" s="159"/>
      <c r="J220" s="172"/>
      <c r="K220" s="159"/>
      <c r="L220" s="196"/>
    </row>
    <row r="221" spans="1:12" ht="15" customHeight="1">
      <c r="A221" s="21"/>
      <c r="B221" s="22"/>
      <c r="C221" s="88"/>
      <c r="D221" s="199"/>
      <c r="E221" s="88"/>
      <c r="F221" s="88"/>
      <c r="G221" s="88"/>
      <c r="H221" s="109"/>
      <c r="I221" s="159"/>
      <c r="J221" s="172"/>
      <c r="K221" s="159"/>
      <c r="L221" s="196"/>
    </row>
    <row r="222" spans="1:12" ht="12" customHeight="1">
      <c r="A222" s="21"/>
      <c r="B222" s="22"/>
      <c r="C222" s="88"/>
      <c r="D222" s="199"/>
      <c r="E222" s="88"/>
      <c r="F222" s="88"/>
      <c r="G222" s="88"/>
      <c r="H222" s="109"/>
      <c r="I222" s="159"/>
      <c r="J222" s="172"/>
      <c r="K222" s="159"/>
      <c r="L222" s="196"/>
    </row>
    <row r="223" spans="1:12" ht="10.5" customHeight="1">
      <c r="A223" s="23"/>
      <c r="B223" s="24"/>
      <c r="C223" s="155"/>
      <c r="D223" s="181"/>
      <c r="E223" s="155"/>
      <c r="F223" s="155"/>
      <c r="G223" s="155"/>
      <c r="H223" s="113"/>
      <c r="I223" s="161"/>
      <c r="J223" s="192"/>
      <c r="K223" s="161"/>
      <c r="L223" s="189"/>
    </row>
    <row r="224" spans="1:12" ht="18" customHeight="1">
      <c r="A224" s="10" t="s">
        <v>460</v>
      </c>
      <c r="B224" s="4"/>
      <c r="C224" s="84" t="s">
        <v>423</v>
      </c>
      <c r="D224" s="137" t="s">
        <v>509</v>
      </c>
      <c r="E224" s="84" t="s">
        <v>751</v>
      </c>
      <c r="F224" s="84" t="s">
        <v>459</v>
      </c>
      <c r="G224" s="84" t="s">
        <v>193</v>
      </c>
      <c r="H224" s="149" t="s">
        <v>653</v>
      </c>
      <c r="I224" s="194">
        <f aca="true" t="shared" si="7" ref="I224:I229">SUM(J224:K224)</f>
        <v>476800</v>
      </c>
      <c r="J224" s="194">
        <f>SUM(J225:J229)</f>
        <v>95400</v>
      </c>
      <c r="K224" s="194">
        <f>SUM(K225:K229)</f>
        <v>381400</v>
      </c>
      <c r="L224" s="137" t="s">
        <v>322</v>
      </c>
    </row>
    <row r="225" spans="1:12" ht="24" customHeight="1">
      <c r="A225" s="5"/>
      <c r="B225" s="6"/>
      <c r="C225" s="88"/>
      <c r="D225" s="130"/>
      <c r="E225" s="88"/>
      <c r="F225" s="88"/>
      <c r="G225" s="88"/>
      <c r="H225" s="151" t="s">
        <v>892</v>
      </c>
      <c r="I225" s="159">
        <f t="shared" si="7"/>
        <v>83300</v>
      </c>
      <c r="J225" s="172">
        <v>16700</v>
      </c>
      <c r="K225" s="159">
        <v>66600</v>
      </c>
      <c r="L225" s="130"/>
    </row>
    <row r="226" spans="1:12" ht="15" customHeight="1">
      <c r="A226" s="21"/>
      <c r="B226" s="22"/>
      <c r="C226" s="88"/>
      <c r="D226" s="199"/>
      <c r="E226" s="88"/>
      <c r="F226" s="88"/>
      <c r="G226" s="88"/>
      <c r="H226" s="160" t="s">
        <v>238</v>
      </c>
      <c r="I226" s="159">
        <f t="shared" si="7"/>
        <v>89100</v>
      </c>
      <c r="J226" s="172">
        <v>17900</v>
      </c>
      <c r="K226" s="159">
        <v>71200</v>
      </c>
      <c r="L226" s="153"/>
    </row>
    <row r="227" spans="1:12" ht="15" customHeight="1">
      <c r="A227" s="21"/>
      <c r="B227" s="22"/>
      <c r="C227" s="88"/>
      <c r="D227" s="199"/>
      <c r="E227" s="88"/>
      <c r="F227" s="88"/>
      <c r="G227" s="88"/>
      <c r="H227" s="142" t="s">
        <v>239</v>
      </c>
      <c r="I227" s="159">
        <f t="shared" si="7"/>
        <v>95200</v>
      </c>
      <c r="J227" s="172">
        <v>19000</v>
      </c>
      <c r="K227" s="159">
        <v>76200</v>
      </c>
      <c r="L227" s="153"/>
    </row>
    <row r="228" spans="1:12" ht="15" customHeight="1">
      <c r="A228" s="21"/>
      <c r="B228" s="22"/>
      <c r="C228" s="88"/>
      <c r="D228" s="199"/>
      <c r="E228" s="88"/>
      <c r="F228" s="88"/>
      <c r="G228" s="88"/>
      <c r="H228" s="142" t="s">
        <v>160</v>
      </c>
      <c r="I228" s="159">
        <f t="shared" si="7"/>
        <v>101300</v>
      </c>
      <c r="J228" s="172">
        <v>20200</v>
      </c>
      <c r="K228" s="159">
        <v>81100</v>
      </c>
      <c r="L228" s="153"/>
    </row>
    <row r="229" spans="1:12" ht="15" customHeight="1">
      <c r="A229" s="21"/>
      <c r="B229" s="22"/>
      <c r="C229" s="88"/>
      <c r="D229" s="199"/>
      <c r="E229" s="88"/>
      <c r="F229" s="88"/>
      <c r="G229" s="88"/>
      <c r="H229" s="142" t="s">
        <v>64</v>
      </c>
      <c r="I229" s="159">
        <f t="shared" si="7"/>
        <v>107900</v>
      </c>
      <c r="J229" s="172">
        <v>21600</v>
      </c>
      <c r="K229" s="159">
        <v>86300</v>
      </c>
      <c r="L229" s="153"/>
    </row>
    <row r="230" spans="1:12" ht="15" customHeight="1">
      <c r="A230" s="23"/>
      <c r="B230" s="24"/>
      <c r="C230" s="155"/>
      <c r="D230" s="181"/>
      <c r="E230" s="155"/>
      <c r="F230" s="155"/>
      <c r="G230" s="155"/>
      <c r="H230" s="113"/>
      <c r="I230" s="161"/>
      <c r="J230" s="192"/>
      <c r="K230" s="161"/>
      <c r="L230" s="207"/>
    </row>
    <row r="231" spans="1:12" ht="20.25" customHeight="1">
      <c r="A231" s="10" t="s">
        <v>510</v>
      </c>
      <c r="B231" s="4"/>
      <c r="C231" s="84" t="s">
        <v>746</v>
      </c>
      <c r="D231" s="137" t="s">
        <v>421</v>
      </c>
      <c r="E231" s="84" t="s">
        <v>751</v>
      </c>
      <c r="F231" s="84" t="s">
        <v>747</v>
      </c>
      <c r="G231" s="84" t="s">
        <v>211</v>
      </c>
      <c r="H231" s="149" t="s">
        <v>653</v>
      </c>
      <c r="I231" s="194">
        <f aca="true" t="shared" si="8" ref="I231:I236">SUM(J231:K231)</f>
        <v>6004900</v>
      </c>
      <c r="J231" s="194">
        <f>SUM(J232:J236)</f>
        <v>598600</v>
      </c>
      <c r="K231" s="194">
        <f>SUM(K232:K236)</f>
        <v>5406300</v>
      </c>
      <c r="L231" s="97" t="s">
        <v>271</v>
      </c>
    </row>
    <row r="232" spans="1:12" ht="24.75" customHeight="1">
      <c r="A232" s="5"/>
      <c r="B232" s="6"/>
      <c r="C232" s="88"/>
      <c r="D232" s="130"/>
      <c r="E232" s="88"/>
      <c r="F232" s="88"/>
      <c r="G232" s="88"/>
      <c r="H232" s="151" t="s">
        <v>892</v>
      </c>
      <c r="I232" s="159">
        <f t="shared" si="8"/>
        <v>1088100</v>
      </c>
      <c r="J232" s="172">
        <v>141900</v>
      </c>
      <c r="K232" s="159">
        <v>946200</v>
      </c>
      <c r="L232" s="104"/>
    </row>
    <row r="233" spans="1:12" ht="15" customHeight="1">
      <c r="A233" s="21"/>
      <c r="B233" s="22"/>
      <c r="C233" s="88"/>
      <c r="D233" s="199"/>
      <c r="E233" s="88"/>
      <c r="F233" s="88"/>
      <c r="G233" s="88"/>
      <c r="H233" s="160" t="s">
        <v>238</v>
      </c>
      <c r="I233" s="159">
        <f t="shared" si="8"/>
        <v>1144800</v>
      </c>
      <c r="J233" s="172">
        <v>125400</v>
      </c>
      <c r="K233" s="159">
        <v>1019400</v>
      </c>
      <c r="L233" s="104"/>
    </row>
    <row r="234" spans="1:12" ht="15" customHeight="1">
      <c r="A234" s="21"/>
      <c r="B234" s="22"/>
      <c r="C234" s="88"/>
      <c r="D234" s="199"/>
      <c r="E234" s="88"/>
      <c r="F234" s="88"/>
      <c r="G234" s="88"/>
      <c r="H234" s="142" t="s">
        <v>239</v>
      </c>
      <c r="I234" s="159">
        <f t="shared" si="8"/>
        <v>1201400</v>
      </c>
      <c r="J234" s="172">
        <v>114500</v>
      </c>
      <c r="K234" s="159">
        <v>1086900</v>
      </c>
      <c r="L234" s="104"/>
    </row>
    <row r="235" spans="1:12" ht="15" customHeight="1">
      <c r="A235" s="21"/>
      <c r="B235" s="22"/>
      <c r="C235" s="88"/>
      <c r="D235" s="199"/>
      <c r="E235" s="88"/>
      <c r="F235" s="88"/>
      <c r="G235" s="88"/>
      <c r="H235" s="142" t="s">
        <v>160</v>
      </c>
      <c r="I235" s="159">
        <f t="shared" si="8"/>
        <v>1256400</v>
      </c>
      <c r="J235" s="172">
        <v>105000</v>
      </c>
      <c r="K235" s="159">
        <v>1151400</v>
      </c>
      <c r="L235" s="104"/>
    </row>
    <row r="236" spans="1:12" ht="15" customHeight="1">
      <c r="A236" s="21"/>
      <c r="B236" s="22"/>
      <c r="C236" s="88"/>
      <c r="D236" s="199"/>
      <c r="E236" s="88"/>
      <c r="F236" s="88"/>
      <c r="G236" s="88"/>
      <c r="H236" s="142" t="s">
        <v>64</v>
      </c>
      <c r="I236" s="159">
        <f t="shared" si="8"/>
        <v>1314200</v>
      </c>
      <c r="J236" s="172">
        <v>111800</v>
      </c>
      <c r="K236" s="159">
        <v>1202400</v>
      </c>
      <c r="L236" s="104"/>
    </row>
    <row r="237" spans="1:12" ht="15" customHeight="1">
      <c r="A237" s="21"/>
      <c r="B237" s="22"/>
      <c r="C237" s="88"/>
      <c r="D237" s="199"/>
      <c r="E237" s="88"/>
      <c r="F237" s="88"/>
      <c r="G237" s="88"/>
      <c r="H237" s="109"/>
      <c r="I237" s="159"/>
      <c r="J237" s="172"/>
      <c r="K237" s="159"/>
      <c r="L237" s="104"/>
    </row>
    <row r="238" spans="1:12" ht="15" customHeight="1">
      <c r="A238" s="21"/>
      <c r="B238" s="22"/>
      <c r="C238" s="88"/>
      <c r="D238" s="199"/>
      <c r="E238" s="88"/>
      <c r="F238" s="88"/>
      <c r="G238" s="88"/>
      <c r="H238" s="109"/>
      <c r="I238" s="159"/>
      <c r="J238" s="172"/>
      <c r="K238" s="159"/>
      <c r="L238" s="104"/>
    </row>
    <row r="239" spans="1:12" ht="15" customHeight="1">
      <c r="A239" s="21"/>
      <c r="B239" s="22"/>
      <c r="C239" s="88"/>
      <c r="D239" s="199"/>
      <c r="E239" s="88"/>
      <c r="F239" s="88"/>
      <c r="G239" s="88"/>
      <c r="H239" s="109"/>
      <c r="I239" s="159"/>
      <c r="J239" s="172"/>
      <c r="K239" s="159"/>
      <c r="L239" s="104"/>
    </row>
    <row r="240" spans="1:12" ht="15" customHeight="1">
      <c r="A240" s="21"/>
      <c r="B240" s="22"/>
      <c r="C240" s="88"/>
      <c r="D240" s="199"/>
      <c r="E240" s="88"/>
      <c r="F240" s="88"/>
      <c r="G240" s="88"/>
      <c r="H240" s="109"/>
      <c r="I240" s="159"/>
      <c r="J240" s="172"/>
      <c r="K240" s="159"/>
      <c r="L240" s="104"/>
    </row>
    <row r="241" spans="1:12" ht="15" customHeight="1">
      <c r="A241" s="21"/>
      <c r="B241" s="22"/>
      <c r="C241" s="88"/>
      <c r="D241" s="199"/>
      <c r="E241" s="88"/>
      <c r="F241" s="88"/>
      <c r="G241" s="88"/>
      <c r="H241" s="109"/>
      <c r="I241" s="159"/>
      <c r="J241" s="172"/>
      <c r="K241" s="159"/>
      <c r="L241" s="104"/>
    </row>
    <row r="242" spans="1:12" ht="11.25" customHeight="1">
      <c r="A242" s="23"/>
      <c r="B242" s="24"/>
      <c r="C242" s="155"/>
      <c r="D242" s="181"/>
      <c r="E242" s="155"/>
      <c r="F242" s="155"/>
      <c r="G242" s="155"/>
      <c r="H242" s="113"/>
      <c r="I242" s="161"/>
      <c r="J242" s="192"/>
      <c r="K242" s="161"/>
      <c r="L242" s="207"/>
    </row>
    <row r="243" spans="1:12" ht="24" customHeight="1">
      <c r="A243" s="10" t="s">
        <v>212</v>
      </c>
      <c r="B243" s="4"/>
      <c r="C243" s="84" t="s">
        <v>92</v>
      </c>
      <c r="D243" s="137" t="s">
        <v>213</v>
      </c>
      <c r="E243" s="84" t="s">
        <v>736</v>
      </c>
      <c r="F243" s="84" t="s">
        <v>762</v>
      </c>
      <c r="G243" s="84" t="s">
        <v>763</v>
      </c>
      <c r="H243" s="149" t="s">
        <v>598</v>
      </c>
      <c r="I243" s="194">
        <f>SUM(J243:K243)</f>
        <v>108619.497</v>
      </c>
      <c r="J243" s="194">
        <f>SUM(J244:J247)</f>
        <v>64816.48700000001</v>
      </c>
      <c r="K243" s="194">
        <f>SUM(K244:K247)</f>
        <v>43803.009999999995</v>
      </c>
      <c r="L243" s="97" t="s">
        <v>101</v>
      </c>
    </row>
    <row r="244" spans="1:12" ht="24.75" customHeight="1">
      <c r="A244" s="5"/>
      <c r="B244" s="6"/>
      <c r="C244" s="88"/>
      <c r="D244" s="130"/>
      <c r="E244" s="88"/>
      <c r="F244" s="88"/>
      <c r="G244" s="88"/>
      <c r="H244" s="151" t="s">
        <v>893</v>
      </c>
      <c r="I244" s="159">
        <f>SUM(J244:K244)</f>
        <v>22308</v>
      </c>
      <c r="J244" s="172">
        <v>19108</v>
      </c>
      <c r="K244" s="159">
        <v>3200</v>
      </c>
      <c r="L244" s="166"/>
    </row>
    <row r="245" spans="1:12" ht="15" customHeight="1">
      <c r="A245" s="21"/>
      <c r="B245" s="22"/>
      <c r="C245" s="88"/>
      <c r="D245" s="199"/>
      <c r="E245" s="88"/>
      <c r="F245" s="88"/>
      <c r="G245" s="88"/>
      <c r="H245" s="160" t="s">
        <v>238</v>
      </c>
      <c r="I245" s="159">
        <f>SUM(J245:K245)</f>
        <v>14622.4</v>
      </c>
      <c r="J245" s="172">
        <v>13332.4</v>
      </c>
      <c r="K245" s="159">
        <v>1290</v>
      </c>
      <c r="L245" s="166"/>
    </row>
    <row r="246" spans="1:12" ht="15" customHeight="1">
      <c r="A246" s="21"/>
      <c r="B246" s="22"/>
      <c r="C246" s="88"/>
      <c r="D246" s="199"/>
      <c r="E246" s="88"/>
      <c r="F246" s="88"/>
      <c r="G246" s="88"/>
      <c r="H246" s="142" t="s">
        <v>239</v>
      </c>
      <c r="I246" s="159">
        <f>SUM(J246:K246)</f>
        <v>27651.7</v>
      </c>
      <c r="J246" s="172">
        <v>17668.7</v>
      </c>
      <c r="K246" s="159">
        <v>9983</v>
      </c>
      <c r="L246" s="166"/>
    </row>
    <row r="247" spans="1:12" ht="15" customHeight="1">
      <c r="A247" s="21"/>
      <c r="B247" s="22"/>
      <c r="C247" s="88"/>
      <c r="D247" s="199"/>
      <c r="E247" s="88"/>
      <c r="F247" s="88"/>
      <c r="G247" s="88"/>
      <c r="H247" s="142" t="s">
        <v>160</v>
      </c>
      <c r="I247" s="159">
        <f>SUM(J247:K247)</f>
        <v>44037.397</v>
      </c>
      <c r="J247" s="172">
        <v>14707.387</v>
      </c>
      <c r="K247" s="159">
        <v>29330.01</v>
      </c>
      <c r="L247" s="166"/>
    </row>
    <row r="248" spans="1:12" ht="15" customHeight="1">
      <c r="A248" s="21"/>
      <c r="B248" s="22"/>
      <c r="C248" s="88"/>
      <c r="D248" s="199"/>
      <c r="E248" s="88"/>
      <c r="F248" s="88"/>
      <c r="G248" s="88"/>
      <c r="H248" s="109"/>
      <c r="I248" s="159"/>
      <c r="J248" s="172"/>
      <c r="K248" s="159"/>
      <c r="L248" s="166"/>
    </row>
    <row r="249" spans="1:12" ht="15" customHeight="1">
      <c r="A249" s="21"/>
      <c r="B249" s="22"/>
      <c r="C249" s="88"/>
      <c r="D249" s="199"/>
      <c r="E249" s="88"/>
      <c r="F249" s="88"/>
      <c r="G249" s="88"/>
      <c r="H249" s="109"/>
      <c r="I249" s="159"/>
      <c r="J249" s="172"/>
      <c r="K249" s="159"/>
      <c r="L249" s="166"/>
    </row>
    <row r="250" spans="1:12" ht="15" customHeight="1">
      <c r="A250" s="21"/>
      <c r="B250" s="22"/>
      <c r="C250" s="88"/>
      <c r="D250" s="199"/>
      <c r="E250" s="88"/>
      <c r="F250" s="88"/>
      <c r="G250" s="88"/>
      <c r="H250" s="109"/>
      <c r="I250" s="159"/>
      <c r="J250" s="172"/>
      <c r="K250" s="159"/>
      <c r="L250" s="166"/>
    </row>
    <row r="251" spans="1:12" ht="15" customHeight="1">
      <c r="A251" s="21"/>
      <c r="B251" s="22"/>
      <c r="C251" s="88"/>
      <c r="D251" s="199"/>
      <c r="E251" s="88"/>
      <c r="F251" s="88"/>
      <c r="G251" s="88"/>
      <c r="H251" s="109"/>
      <c r="I251" s="159"/>
      <c r="J251" s="172"/>
      <c r="K251" s="159"/>
      <c r="L251" s="166"/>
    </row>
    <row r="252" spans="1:12" ht="12.75" customHeight="1">
      <c r="A252" s="23"/>
      <c r="B252" s="24"/>
      <c r="C252" s="155"/>
      <c r="D252" s="181"/>
      <c r="E252" s="155"/>
      <c r="F252" s="155"/>
      <c r="G252" s="155"/>
      <c r="H252" s="113"/>
      <c r="I252" s="161"/>
      <c r="J252" s="192"/>
      <c r="K252" s="161"/>
      <c r="L252" s="207"/>
    </row>
    <row r="253" spans="1:12" ht="18.75" customHeight="1">
      <c r="A253" s="10" t="s">
        <v>764</v>
      </c>
      <c r="B253" s="4"/>
      <c r="C253" s="84" t="s">
        <v>63</v>
      </c>
      <c r="D253" s="137" t="s">
        <v>99</v>
      </c>
      <c r="E253" s="84" t="s">
        <v>461</v>
      </c>
      <c r="F253" s="84" t="s">
        <v>461</v>
      </c>
      <c r="G253" s="84" t="s">
        <v>287</v>
      </c>
      <c r="H253" s="149" t="s">
        <v>237</v>
      </c>
      <c r="I253" s="158">
        <f>SUM(J253:K253)</f>
        <v>3827</v>
      </c>
      <c r="J253" s="158">
        <f>SUM(J254:J256)</f>
        <v>3827</v>
      </c>
      <c r="K253" s="158">
        <f>SUM(K254:K256)</f>
        <v>0</v>
      </c>
      <c r="L253" s="206" t="s">
        <v>1</v>
      </c>
    </row>
    <row r="254" spans="1:12" ht="23.25" customHeight="1">
      <c r="A254" s="5"/>
      <c r="B254" s="6"/>
      <c r="C254" s="86"/>
      <c r="D254" s="208"/>
      <c r="E254" s="86"/>
      <c r="F254" s="86"/>
      <c r="G254" s="86"/>
      <c r="H254" s="151" t="s">
        <v>891</v>
      </c>
      <c r="I254" s="159">
        <f>SUM(J254:K254)</f>
        <v>1600</v>
      </c>
      <c r="J254" s="172">
        <v>1600</v>
      </c>
      <c r="K254" s="159">
        <v>0</v>
      </c>
      <c r="L254" s="196"/>
    </row>
    <row r="255" spans="1:12" ht="15" customHeight="1">
      <c r="A255" s="21"/>
      <c r="B255" s="22"/>
      <c r="C255" s="86"/>
      <c r="D255" s="199"/>
      <c r="E255" s="86"/>
      <c r="F255" s="86"/>
      <c r="G255" s="86"/>
      <c r="H255" s="160" t="s">
        <v>238</v>
      </c>
      <c r="I255" s="159">
        <f>SUM(J255:K255)</f>
        <v>1227</v>
      </c>
      <c r="J255" s="172">
        <v>1227</v>
      </c>
      <c r="K255" s="159">
        <v>0</v>
      </c>
      <c r="L255" s="196"/>
    </row>
    <row r="256" spans="1:12" ht="15" customHeight="1">
      <c r="A256" s="21"/>
      <c r="B256" s="22"/>
      <c r="C256" s="86"/>
      <c r="D256" s="199"/>
      <c r="E256" s="86"/>
      <c r="F256" s="86"/>
      <c r="G256" s="86"/>
      <c r="H256" s="142" t="s">
        <v>239</v>
      </c>
      <c r="I256" s="159">
        <f>SUM(J256:K256)</f>
        <v>1000</v>
      </c>
      <c r="J256" s="172">
        <v>1000</v>
      </c>
      <c r="K256" s="159">
        <v>0</v>
      </c>
      <c r="L256" s="196"/>
    </row>
    <row r="257" spans="1:12" ht="15" customHeight="1">
      <c r="A257" s="21"/>
      <c r="B257" s="22"/>
      <c r="C257" s="86"/>
      <c r="D257" s="199"/>
      <c r="E257" s="86"/>
      <c r="F257" s="86"/>
      <c r="G257" s="86"/>
      <c r="H257" s="174"/>
      <c r="I257" s="159"/>
      <c r="J257" s="172"/>
      <c r="K257" s="159"/>
      <c r="L257" s="196"/>
    </row>
    <row r="258" spans="1:12" ht="15" customHeight="1">
      <c r="A258" s="21"/>
      <c r="B258" s="22"/>
      <c r="C258" s="86"/>
      <c r="D258" s="199"/>
      <c r="E258" s="86"/>
      <c r="F258" s="86"/>
      <c r="G258" s="86"/>
      <c r="H258" s="174"/>
      <c r="I258" s="159"/>
      <c r="J258" s="172"/>
      <c r="K258" s="159"/>
      <c r="L258" s="196"/>
    </row>
    <row r="259" spans="1:12" ht="15" customHeight="1">
      <c r="A259" s="21"/>
      <c r="B259" s="22"/>
      <c r="C259" s="86"/>
      <c r="D259" s="199"/>
      <c r="E259" s="86"/>
      <c r="F259" s="86"/>
      <c r="G259" s="86"/>
      <c r="H259" s="174"/>
      <c r="I259" s="159"/>
      <c r="J259" s="172"/>
      <c r="K259" s="159"/>
      <c r="L259" s="196"/>
    </row>
    <row r="260" spans="1:12" ht="15" customHeight="1">
      <c r="A260" s="21"/>
      <c r="B260" s="22"/>
      <c r="C260" s="86"/>
      <c r="D260" s="199"/>
      <c r="E260" s="86"/>
      <c r="F260" s="86"/>
      <c r="G260" s="86"/>
      <c r="H260" s="174"/>
      <c r="I260" s="159"/>
      <c r="J260" s="172"/>
      <c r="K260" s="159"/>
      <c r="L260" s="196"/>
    </row>
    <row r="261" spans="1:12" ht="15" customHeight="1">
      <c r="A261" s="21"/>
      <c r="B261" s="22"/>
      <c r="C261" s="86"/>
      <c r="D261" s="199"/>
      <c r="E261" s="112"/>
      <c r="F261" s="112"/>
      <c r="G261" s="86"/>
      <c r="H261" s="174"/>
      <c r="I261" s="159"/>
      <c r="J261" s="172"/>
      <c r="K261" s="159"/>
      <c r="L261" s="196"/>
    </row>
    <row r="262" spans="1:12" ht="15" customHeight="1">
      <c r="A262" s="21"/>
      <c r="B262" s="22"/>
      <c r="C262" s="86"/>
      <c r="D262" s="199"/>
      <c r="E262" s="112"/>
      <c r="F262" s="112"/>
      <c r="G262" s="86"/>
      <c r="H262" s="174"/>
      <c r="I262" s="159"/>
      <c r="J262" s="172"/>
      <c r="K262" s="159"/>
      <c r="L262" s="196"/>
    </row>
    <row r="263" spans="1:12" ht="15" customHeight="1">
      <c r="A263" s="21"/>
      <c r="B263" s="22"/>
      <c r="C263" s="86"/>
      <c r="D263" s="199"/>
      <c r="E263" s="112"/>
      <c r="F263" s="112"/>
      <c r="G263" s="86"/>
      <c r="H263" s="174"/>
      <c r="I263" s="161"/>
      <c r="J263" s="172"/>
      <c r="K263" s="159"/>
      <c r="L263" s="189"/>
    </row>
    <row r="264" spans="1:12" ht="16.5" customHeight="1">
      <c r="A264" s="10" t="s">
        <v>539</v>
      </c>
      <c r="B264" s="4"/>
      <c r="C264" s="84" t="s">
        <v>395</v>
      </c>
      <c r="D264" s="137" t="s">
        <v>288</v>
      </c>
      <c r="E264" s="84" t="s">
        <v>391</v>
      </c>
      <c r="F264" s="84" t="s">
        <v>392</v>
      </c>
      <c r="G264" s="84" t="s">
        <v>194</v>
      </c>
      <c r="H264" s="149" t="s">
        <v>598</v>
      </c>
      <c r="I264" s="195">
        <f>SUM(J264:K264)</f>
        <v>14122.834</v>
      </c>
      <c r="J264" s="158">
        <f>SUM(J265:J268)</f>
        <v>14122.834</v>
      </c>
      <c r="K264" s="158">
        <f>SUM(K265:K268)</f>
        <v>0</v>
      </c>
      <c r="L264" s="209" t="s">
        <v>143</v>
      </c>
    </row>
    <row r="265" spans="1:12" ht="24" customHeight="1">
      <c r="A265" s="5"/>
      <c r="B265" s="6"/>
      <c r="C265" s="86"/>
      <c r="D265" s="208"/>
      <c r="E265" s="88"/>
      <c r="F265" s="88"/>
      <c r="G265" s="88"/>
      <c r="H265" s="151" t="s">
        <v>891</v>
      </c>
      <c r="I265" s="173">
        <f>SUM(J265:K265)</f>
        <v>1275</v>
      </c>
      <c r="J265" s="159">
        <v>1275</v>
      </c>
      <c r="K265" s="159">
        <v>0</v>
      </c>
      <c r="L265" s="210"/>
    </row>
    <row r="266" spans="1:12" ht="15" customHeight="1">
      <c r="A266" s="21"/>
      <c r="B266" s="22"/>
      <c r="C266" s="86"/>
      <c r="D266" s="199"/>
      <c r="E266" s="88"/>
      <c r="F266" s="88"/>
      <c r="G266" s="88"/>
      <c r="H266" s="160" t="s">
        <v>238</v>
      </c>
      <c r="I266" s="173">
        <f>SUM(J266:K266)</f>
        <v>3317</v>
      </c>
      <c r="J266" s="159">
        <v>3317</v>
      </c>
      <c r="K266" s="159">
        <v>0</v>
      </c>
      <c r="L266" s="210"/>
    </row>
    <row r="267" spans="1:12" ht="15" customHeight="1">
      <c r="A267" s="21"/>
      <c r="B267" s="22"/>
      <c r="C267" s="86"/>
      <c r="D267" s="199"/>
      <c r="E267" s="88"/>
      <c r="F267" s="88"/>
      <c r="G267" s="88"/>
      <c r="H267" s="142" t="s">
        <v>239</v>
      </c>
      <c r="I267" s="173">
        <f>SUM(J267:K267)</f>
        <v>3097.18</v>
      </c>
      <c r="J267" s="159">
        <v>3097.18</v>
      </c>
      <c r="K267" s="159">
        <v>0</v>
      </c>
      <c r="L267" s="210"/>
    </row>
    <row r="268" spans="1:12" ht="15" customHeight="1">
      <c r="A268" s="21"/>
      <c r="B268" s="22"/>
      <c r="C268" s="86"/>
      <c r="D268" s="199"/>
      <c r="E268" s="88"/>
      <c r="F268" s="88"/>
      <c r="G268" s="88"/>
      <c r="H268" s="142" t="s">
        <v>160</v>
      </c>
      <c r="I268" s="173">
        <f>SUM(J268:K268)</f>
        <v>6433.654</v>
      </c>
      <c r="J268" s="159">
        <v>6433.654</v>
      </c>
      <c r="K268" s="159">
        <v>0</v>
      </c>
      <c r="L268" s="210"/>
    </row>
    <row r="269" spans="1:12" ht="15" customHeight="1">
      <c r="A269" s="21"/>
      <c r="B269" s="22"/>
      <c r="C269" s="86"/>
      <c r="D269" s="199"/>
      <c r="E269" s="88"/>
      <c r="F269" s="88"/>
      <c r="G269" s="88"/>
      <c r="H269" s="211"/>
      <c r="I269" s="173"/>
      <c r="J269" s="159"/>
      <c r="K269" s="159"/>
      <c r="L269" s="210"/>
    </row>
    <row r="270" spans="1:12" ht="15" customHeight="1">
      <c r="A270" s="21"/>
      <c r="B270" s="22"/>
      <c r="C270" s="86"/>
      <c r="D270" s="199"/>
      <c r="E270" s="88"/>
      <c r="F270" s="88"/>
      <c r="G270" s="88"/>
      <c r="H270" s="211"/>
      <c r="I270" s="173"/>
      <c r="J270" s="159"/>
      <c r="K270" s="159"/>
      <c r="L270" s="210"/>
    </row>
    <row r="271" spans="1:12" ht="15" customHeight="1">
      <c r="A271" s="21"/>
      <c r="B271" s="22"/>
      <c r="C271" s="86"/>
      <c r="D271" s="199"/>
      <c r="E271" s="88"/>
      <c r="F271" s="88"/>
      <c r="G271" s="88"/>
      <c r="H271" s="211"/>
      <c r="I271" s="173"/>
      <c r="J271" s="159"/>
      <c r="K271" s="159"/>
      <c r="L271" s="210"/>
    </row>
    <row r="272" spans="1:12" ht="12" customHeight="1">
      <c r="A272" s="21"/>
      <c r="B272" s="22"/>
      <c r="C272" s="86"/>
      <c r="D272" s="199"/>
      <c r="E272" s="88"/>
      <c r="F272" s="88"/>
      <c r="G272" s="88"/>
      <c r="H272" s="211"/>
      <c r="I272" s="173"/>
      <c r="J272" s="159"/>
      <c r="K272" s="159"/>
      <c r="L272" s="210"/>
    </row>
    <row r="273" spans="1:12" ht="12.75" customHeight="1">
      <c r="A273" s="21"/>
      <c r="B273" s="22"/>
      <c r="C273" s="86"/>
      <c r="D273" s="199"/>
      <c r="E273" s="88"/>
      <c r="F273" s="88"/>
      <c r="G273" s="88"/>
      <c r="H273" s="211"/>
      <c r="I273" s="173"/>
      <c r="J273" s="159"/>
      <c r="K273" s="159"/>
      <c r="L273" s="117"/>
    </row>
    <row r="274" spans="1:12" ht="12.75" customHeight="1">
      <c r="A274" s="21"/>
      <c r="B274" s="22"/>
      <c r="C274" s="86"/>
      <c r="D274" s="199"/>
      <c r="E274" s="88"/>
      <c r="F274" s="88"/>
      <c r="G274" s="88"/>
      <c r="H274" s="211"/>
      <c r="I274" s="173"/>
      <c r="J274" s="159"/>
      <c r="K274" s="159"/>
      <c r="L274" s="117"/>
    </row>
    <row r="275" spans="1:12" ht="12" customHeight="1">
      <c r="A275" s="23"/>
      <c r="B275" s="24"/>
      <c r="C275" s="155"/>
      <c r="D275" s="181"/>
      <c r="E275" s="155"/>
      <c r="F275" s="155"/>
      <c r="G275" s="155"/>
      <c r="H275" s="212"/>
      <c r="I275" s="176"/>
      <c r="J275" s="161"/>
      <c r="K275" s="161"/>
      <c r="L275" s="207"/>
    </row>
    <row r="276" spans="1:12" ht="15" customHeight="1">
      <c r="A276" s="10" t="s">
        <v>100</v>
      </c>
      <c r="B276" s="4"/>
      <c r="C276" s="84" t="s">
        <v>424</v>
      </c>
      <c r="D276" s="137" t="s">
        <v>69</v>
      </c>
      <c r="E276" s="84" t="s">
        <v>70</v>
      </c>
      <c r="F276" s="84" t="s">
        <v>535</v>
      </c>
      <c r="G276" s="84" t="s">
        <v>536</v>
      </c>
      <c r="H276" s="213" t="s">
        <v>537</v>
      </c>
      <c r="I276" s="173"/>
      <c r="J276" s="159"/>
      <c r="K276" s="159"/>
      <c r="L276" s="117"/>
    </row>
    <row r="277" spans="1:12" ht="15" customHeight="1">
      <c r="A277" s="5"/>
      <c r="B277" s="6"/>
      <c r="C277" s="88"/>
      <c r="D277" s="208"/>
      <c r="E277" s="88"/>
      <c r="F277" s="88"/>
      <c r="G277" s="88"/>
      <c r="H277" s="86" t="s">
        <v>538</v>
      </c>
      <c r="I277" s="173"/>
      <c r="J277" s="159"/>
      <c r="K277" s="159"/>
      <c r="L277" s="117"/>
    </row>
    <row r="278" spans="1:12" ht="15" customHeight="1">
      <c r="A278" s="21"/>
      <c r="B278" s="22"/>
      <c r="C278" s="88"/>
      <c r="D278" s="199"/>
      <c r="E278" s="88"/>
      <c r="F278" s="88"/>
      <c r="G278" s="88"/>
      <c r="H278" s="86"/>
      <c r="I278" s="173"/>
      <c r="J278" s="159"/>
      <c r="K278" s="159"/>
      <c r="L278" s="117"/>
    </row>
    <row r="279" spans="1:12" ht="15" customHeight="1">
      <c r="A279" s="21"/>
      <c r="B279" s="22"/>
      <c r="C279" s="88"/>
      <c r="D279" s="199"/>
      <c r="E279" s="88"/>
      <c r="F279" s="88"/>
      <c r="G279" s="88"/>
      <c r="H279" s="86"/>
      <c r="I279" s="173"/>
      <c r="J279" s="159"/>
      <c r="K279" s="159"/>
      <c r="L279" s="117"/>
    </row>
    <row r="280" spans="1:12" ht="15" customHeight="1">
      <c r="A280" s="21"/>
      <c r="B280" s="22"/>
      <c r="C280" s="88"/>
      <c r="D280" s="199"/>
      <c r="E280" s="88"/>
      <c r="F280" s="88"/>
      <c r="G280" s="88"/>
      <c r="H280" s="86"/>
      <c r="I280" s="173"/>
      <c r="J280" s="159"/>
      <c r="K280" s="159"/>
      <c r="L280" s="117"/>
    </row>
    <row r="281" spans="1:12" ht="15" customHeight="1">
      <c r="A281" s="21"/>
      <c r="B281" s="22"/>
      <c r="C281" s="88"/>
      <c r="D281" s="199"/>
      <c r="E281" s="88"/>
      <c r="F281" s="88"/>
      <c r="G281" s="88"/>
      <c r="H281" s="86"/>
      <c r="I281" s="173"/>
      <c r="J281" s="159"/>
      <c r="K281" s="159"/>
      <c r="L281" s="117"/>
    </row>
    <row r="282" spans="1:12" ht="15" customHeight="1">
      <c r="A282" s="21"/>
      <c r="B282" s="22"/>
      <c r="C282" s="88"/>
      <c r="D282" s="199"/>
      <c r="E282" s="88"/>
      <c r="F282" s="88"/>
      <c r="G282" s="88"/>
      <c r="H282" s="86"/>
      <c r="I282" s="173"/>
      <c r="J282" s="159"/>
      <c r="K282" s="159"/>
      <c r="L282" s="117"/>
    </row>
    <row r="283" spans="1:12" ht="15" customHeight="1">
      <c r="A283" s="21"/>
      <c r="B283" s="22"/>
      <c r="C283" s="88"/>
      <c r="D283" s="199"/>
      <c r="E283" s="88"/>
      <c r="F283" s="88"/>
      <c r="G283" s="88"/>
      <c r="H283" s="86"/>
      <c r="I283" s="173"/>
      <c r="J283" s="159"/>
      <c r="K283" s="159"/>
      <c r="L283" s="117"/>
    </row>
    <row r="284" spans="1:12" ht="15" customHeight="1">
      <c r="A284" s="23"/>
      <c r="B284" s="24"/>
      <c r="C284" s="155"/>
      <c r="D284" s="181"/>
      <c r="E284" s="155"/>
      <c r="F284" s="155"/>
      <c r="G284" s="155"/>
      <c r="H284" s="212"/>
      <c r="I284" s="176"/>
      <c r="J284" s="161"/>
      <c r="K284" s="161"/>
      <c r="L284" s="207"/>
    </row>
    <row r="285" spans="1:12" ht="21.75" customHeight="1">
      <c r="A285" s="10" t="s">
        <v>393</v>
      </c>
      <c r="B285" s="4"/>
      <c r="C285" s="84" t="s">
        <v>195</v>
      </c>
      <c r="D285" s="137" t="s">
        <v>394</v>
      </c>
      <c r="E285" s="84" t="s">
        <v>751</v>
      </c>
      <c r="F285" s="84" t="s">
        <v>153</v>
      </c>
      <c r="G285" s="84" t="s">
        <v>62</v>
      </c>
      <c r="H285" s="149" t="s">
        <v>237</v>
      </c>
      <c r="I285" s="195">
        <f>SUM(J285:K285)</f>
        <v>1004594</v>
      </c>
      <c r="J285" s="194">
        <f>SUM(J286:J288)</f>
        <v>3751</v>
      </c>
      <c r="K285" s="194">
        <f>SUM(K286:K288)</f>
        <v>1000843</v>
      </c>
      <c r="L285" s="84" t="s">
        <v>500</v>
      </c>
    </row>
    <row r="286" spans="1:12" ht="25.5" customHeight="1">
      <c r="A286" s="5"/>
      <c r="B286" s="6"/>
      <c r="C286" s="88"/>
      <c r="D286" s="208"/>
      <c r="E286" s="88"/>
      <c r="F286" s="88"/>
      <c r="G286" s="88"/>
      <c r="H286" s="151" t="s">
        <v>891</v>
      </c>
      <c r="I286" s="173">
        <f>SUM(J286:K286)</f>
        <v>296475</v>
      </c>
      <c r="J286" s="159">
        <v>0</v>
      </c>
      <c r="K286" s="159">
        <v>296475</v>
      </c>
      <c r="L286" s="88"/>
    </row>
    <row r="287" spans="1:12" ht="21" customHeight="1">
      <c r="A287" s="21"/>
      <c r="B287" s="22"/>
      <c r="C287" s="88"/>
      <c r="D287" s="199"/>
      <c r="E287" s="88"/>
      <c r="F287" s="88"/>
      <c r="G287" s="88"/>
      <c r="H287" s="160" t="s">
        <v>238</v>
      </c>
      <c r="I287" s="173">
        <f>SUM(J287:K287)</f>
        <v>441805</v>
      </c>
      <c r="J287" s="159">
        <v>751</v>
      </c>
      <c r="K287" s="159">
        <v>441054</v>
      </c>
      <c r="L287" s="88"/>
    </row>
    <row r="288" spans="1:12" ht="19.5" customHeight="1">
      <c r="A288" s="21"/>
      <c r="B288" s="22"/>
      <c r="C288" s="88"/>
      <c r="D288" s="199"/>
      <c r="E288" s="88"/>
      <c r="F288" s="88"/>
      <c r="G288" s="88"/>
      <c r="H288" s="142" t="s">
        <v>239</v>
      </c>
      <c r="I288" s="173">
        <f>SUM(J288:K288)</f>
        <v>266314</v>
      </c>
      <c r="J288" s="159">
        <v>3000</v>
      </c>
      <c r="K288" s="159">
        <v>263314</v>
      </c>
      <c r="L288" s="88"/>
    </row>
    <row r="289" spans="1:12" ht="15" customHeight="1">
      <c r="A289" s="21"/>
      <c r="B289" s="22"/>
      <c r="C289" s="88"/>
      <c r="D289" s="199"/>
      <c r="E289" s="88"/>
      <c r="F289" s="88"/>
      <c r="G289" s="88"/>
      <c r="H289" s="174"/>
      <c r="I289" s="173"/>
      <c r="J289" s="159"/>
      <c r="K289" s="159"/>
      <c r="L289" s="88"/>
    </row>
    <row r="290" spans="1:12" ht="15" customHeight="1">
      <c r="A290" s="21"/>
      <c r="B290" s="22"/>
      <c r="C290" s="88"/>
      <c r="D290" s="199"/>
      <c r="E290" s="88"/>
      <c r="F290" s="88"/>
      <c r="G290" s="88"/>
      <c r="H290" s="211"/>
      <c r="I290" s="173"/>
      <c r="J290" s="159"/>
      <c r="K290" s="159"/>
      <c r="L290" s="88"/>
    </row>
    <row r="291" spans="1:12" ht="15" customHeight="1">
      <c r="A291" s="21"/>
      <c r="B291" s="22"/>
      <c r="C291" s="88"/>
      <c r="D291" s="199"/>
      <c r="E291" s="88"/>
      <c r="F291" s="88"/>
      <c r="G291" s="88"/>
      <c r="H291" s="211"/>
      <c r="I291" s="173"/>
      <c r="J291" s="159"/>
      <c r="K291" s="159"/>
      <c r="L291" s="88"/>
    </row>
    <row r="292" spans="1:12" ht="13.5" customHeight="1">
      <c r="A292" s="21"/>
      <c r="B292" s="22"/>
      <c r="C292" s="88"/>
      <c r="D292" s="199"/>
      <c r="E292" s="88"/>
      <c r="F292" s="88"/>
      <c r="G292" s="88"/>
      <c r="H292" s="211"/>
      <c r="I292" s="173"/>
      <c r="J292" s="159"/>
      <c r="K292" s="159"/>
      <c r="L292" s="88"/>
    </row>
    <row r="293" spans="1:12" ht="15" customHeight="1">
      <c r="A293" s="21"/>
      <c r="B293" s="22"/>
      <c r="C293" s="88"/>
      <c r="D293" s="199"/>
      <c r="E293" s="88"/>
      <c r="F293" s="88"/>
      <c r="G293" s="88"/>
      <c r="H293" s="211"/>
      <c r="I293" s="173"/>
      <c r="J293" s="159"/>
      <c r="K293" s="159"/>
      <c r="L293" s="88"/>
    </row>
    <row r="294" spans="1:12" ht="13.5" customHeight="1">
      <c r="A294" s="21"/>
      <c r="B294" s="22"/>
      <c r="C294" s="88"/>
      <c r="D294" s="199"/>
      <c r="E294" s="88"/>
      <c r="F294" s="88"/>
      <c r="G294" s="88"/>
      <c r="H294" s="211"/>
      <c r="I294" s="173"/>
      <c r="J294" s="159"/>
      <c r="K294" s="159"/>
      <c r="L294" s="88"/>
    </row>
    <row r="295" spans="1:12" ht="15" customHeight="1">
      <c r="A295" s="21"/>
      <c r="B295" s="22"/>
      <c r="C295" s="88"/>
      <c r="D295" s="199"/>
      <c r="E295" s="88"/>
      <c r="F295" s="88"/>
      <c r="G295" s="88"/>
      <c r="H295" s="211"/>
      <c r="I295" s="173"/>
      <c r="J295" s="159"/>
      <c r="K295" s="159"/>
      <c r="L295" s="88"/>
    </row>
    <row r="296" spans="1:12" ht="15" customHeight="1">
      <c r="A296" s="23"/>
      <c r="B296" s="24"/>
      <c r="C296" s="155"/>
      <c r="D296" s="181"/>
      <c r="E296" s="155"/>
      <c r="F296" s="155"/>
      <c r="G296" s="155"/>
      <c r="H296" s="212"/>
      <c r="I296" s="176"/>
      <c r="J296" s="161"/>
      <c r="K296" s="161"/>
      <c r="L296" s="155"/>
    </row>
    <row r="297" spans="1:12" ht="24" customHeight="1">
      <c r="A297" s="10" t="s">
        <v>208</v>
      </c>
      <c r="B297" s="4"/>
      <c r="C297" s="84" t="s">
        <v>154</v>
      </c>
      <c r="D297" s="137" t="s">
        <v>155</v>
      </c>
      <c r="E297" s="84" t="s">
        <v>461</v>
      </c>
      <c r="F297" s="84" t="s">
        <v>232</v>
      </c>
      <c r="G297" s="84" t="s">
        <v>607</v>
      </c>
      <c r="H297" s="149" t="s">
        <v>204</v>
      </c>
      <c r="I297" s="183">
        <f aca="true" t="shared" si="9" ref="I297:I302">SUM(J297:K297)</f>
        <v>26077.538</v>
      </c>
      <c r="J297" s="158">
        <f>SUM(J298:J302)</f>
        <v>26077.538</v>
      </c>
      <c r="K297" s="158">
        <f>SUM(K298:K302)</f>
        <v>0</v>
      </c>
      <c r="L297" s="117"/>
    </row>
    <row r="298" spans="1:12" ht="25.5" customHeight="1">
      <c r="A298" s="5"/>
      <c r="B298" s="6"/>
      <c r="C298" s="88"/>
      <c r="D298" s="208"/>
      <c r="E298" s="88"/>
      <c r="F298" s="88"/>
      <c r="G298" s="88"/>
      <c r="H298" s="151" t="s">
        <v>894</v>
      </c>
      <c r="I298" s="173">
        <f t="shared" si="9"/>
        <v>4168</v>
      </c>
      <c r="J298" s="159">
        <v>4168</v>
      </c>
      <c r="K298" s="159">
        <v>0</v>
      </c>
      <c r="L298" s="117"/>
    </row>
    <row r="299" spans="1:12" ht="15" customHeight="1">
      <c r="A299" s="21"/>
      <c r="B299" s="22"/>
      <c r="C299" s="88"/>
      <c r="D299" s="199"/>
      <c r="E299" s="88"/>
      <c r="F299" s="88"/>
      <c r="G299" s="88"/>
      <c r="H299" s="160" t="s">
        <v>118</v>
      </c>
      <c r="I299" s="173">
        <f t="shared" si="9"/>
        <v>2900</v>
      </c>
      <c r="J299" s="159">
        <v>2900</v>
      </c>
      <c r="K299" s="159">
        <v>0</v>
      </c>
      <c r="L299" s="117"/>
    </row>
    <row r="300" spans="1:12" ht="15" customHeight="1">
      <c r="A300" s="21"/>
      <c r="B300" s="22"/>
      <c r="C300" s="88"/>
      <c r="D300" s="199"/>
      <c r="E300" s="88"/>
      <c r="F300" s="88"/>
      <c r="G300" s="88"/>
      <c r="H300" s="142" t="s">
        <v>205</v>
      </c>
      <c r="I300" s="173">
        <f t="shared" si="9"/>
        <v>5741.5</v>
      </c>
      <c r="J300" s="159">
        <v>5741.5</v>
      </c>
      <c r="K300" s="159">
        <v>0</v>
      </c>
      <c r="L300" s="117"/>
    </row>
    <row r="301" spans="1:12" ht="15" customHeight="1">
      <c r="A301" s="21"/>
      <c r="B301" s="22"/>
      <c r="C301" s="88"/>
      <c r="D301" s="199"/>
      <c r="E301" s="88"/>
      <c r="F301" s="88"/>
      <c r="G301" s="88"/>
      <c r="H301" s="142" t="s">
        <v>206</v>
      </c>
      <c r="I301" s="173">
        <f t="shared" si="9"/>
        <v>6671</v>
      </c>
      <c r="J301" s="159">
        <v>6671</v>
      </c>
      <c r="K301" s="159">
        <v>0</v>
      </c>
      <c r="L301" s="117"/>
    </row>
    <row r="302" spans="1:12" ht="15" customHeight="1">
      <c r="A302" s="21"/>
      <c r="B302" s="22"/>
      <c r="C302" s="88"/>
      <c r="D302" s="199"/>
      <c r="E302" s="88"/>
      <c r="F302" s="88"/>
      <c r="G302" s="88"/>
      <c r="H302" s="142" t="s">
        <v>207</v>
      </c>
      <c r="I302" s="173">
        <f t="shared" si="9"/>
        <v>6597.038</v>
      </c>
      <c r="J302" s="159">
        <v>6597.038</v>
      </c>
      <c r="K302" s="159">
        <v>0</v>
      </c>
      <c r="L302" s="117"/>
    </row>
    <row r="303" spans="1:12" ht="15" customHeight="1">
      <c r="A303" s="21"/>
      <c r="B303" s="22"/>
      <c r="C303" s="88"/>
      <c r="D303" s="199"/>
      <c r="E303" s="88"/>
      <c r="F303" s="88"/>
      <c r="G303" s="88"/>
      <c r="H303" s="211"/>
      <c r="I303" s="173"/>
      <c r="J303" s="159"/>
      <c r="K303" s="159"/>
      <c r="L303" s="117"/>
    </row>
    <row r="304" spans="1:12" ht="15" customHeight="1">
      <c r="A304" s="21"/>
      <c r="B304" s="22"/>
      <c r="C304" s="88"/>
      <c r="D304" s="199"/>
      <c r="E304" s="88"/>
      <c r="F304" s="88"/>
      <c r="G304" s="88"/>
      <c r="H304" s="211"/>
      <c r="I304" s="173"/>
      <c r="J304" s="159"/>
      <c r="K304" s="159"/>
      <c r="L304" s="117"/>
    </row>
    <row r="305" spans="1:12" ht="15" customHeight="1">
      <c r="A305" s="21"/>
      <c r="B305" s="22"/>
      <c r="C305" s="88"/>
      <c r="D305" s="199"/>
      <c r="E305" s="88"/>
      <c r="F305" s="88"/>
      <c r="G305" s="88"/>
      <c r="H305" s="211"/>
      <c r="I305" s="173"/>
      <c r="J305" s="159"/>
      <c r="K305" s="159"/>
      <c r="L305" s="117"/>
    </row>
    <row r="306" spans="1:12" ht="15" customHeight="1">
      <c r="A306" s="21"/>
      <c r="B306" s="22"/>
      <c r="C306" s="88"/>
      <c r="D306" s="199"/>
      <c r="E306" s="88"/>
      <c r="F306" s="88"/>
      <c r="G306" s="88"/>
      <c r="H306" s="211"/>
      <c r="I306" s="173"/>
      <c r="J306" s="159"/>
      <c r="K306" s="159"/>
      <c r="L306" s="117"/>
    </row>
    <row r="307" spans="1:12" ht="15" customHeight="1">
      <c r="A307" s="21"/>
      <c r="B307" s="22"/>
      <c r="C307" s="88"/>
      <c r="D307" s="199"/>
      <c r="E307" s="88"/>
      <c r="F307" s="88"/>
      <c r="G307" s="88"/>
      <c r="H307" s="211"/>
      <c r="I307" s="173"/>
      <c r="J307" s="159"/>
      <c r="K307" s="159"/>
      <c r="L307" s="117"/>
    </row>
    <row r="308" spans="1:12" ht="15" customHeight="1">
      <c r="A308" s="21"/>
      <c r="B308" s="22"/>
      <c r="C308" s="88"/>
      <c r="D308" s="199"/>
      <c r="E308" s="88"/>
      <c r="F308" s="88"/>
      <c r="G308" s="88"/>
      <c r="H308" s="211"/>
      <c r="I308" s="173"/>
      <c r="J308" s="159"/>
      <c r="K308" s="159"/>
      <c r="L308" s="117"/>
    </row>
    <row r="309" spans="1:12" ht="15" customHeight="1">
      <c r="A309" s="21"/>
      <c r="B309" s="22"/>
      <c r="C309" s="88"/>
      <c r="D309" s="199"/>
      <c r="E309" s="88"/>
      <c r="F309" s="88"/>
      <c r="G309" s="155"/>
      <c r="H309" s="212"/>
      <c r="I309" s="176"/>
      <c r="J309" s="161"/>
      <c r="K309" s="161"/>
      <c r="L309" s="117"/>
    </row>
    <row r="310" spans="1:12" ht="16.5" customHeight="1">
      <c r="A310" s="10" t="s">
        <v>209</v>
      </c>
      <c r="B310" s="4"/>
      <c r="C310" s="84" t="s">
        <v>579</v>
      </c>
      <c r="D310" s="137" t="s">
        <v>578</v>
      </c>
      <c r="E310" s="84" t="s">
        <v>301</v>
      </c>
      <c r="F310" s="84" t="s">
        <v>580</v>
      </c>
      <c r="G310" s="86" t="s">
        <v>581</v>
      </c>
      <c r="H310" s="205">
        <v>2009</v>
      </c>
      <c r="I310" s="195">
        <f>SUM(J310:K310)</f>
        <v>14254.3</v>
      </c>
      <c r="J310" s="194">
        <f>SUM(J311:J312)</f>
        <v>14254.3</v>
      </c>
      <c r="K310" s="194">
        <f>SUM(K311:K312)</f>
        <v>0</v>
      </c>
      <c r="L310" s="97" t="s">
        <v>507</v>
      </c>
    </row>
    <row r="311" spans="1:12" ht="16.5" customHeight="1">
      <c r="A311" s="5"/>
      <c r="B311" s="6"/>
      <c r="C311" s="88"/>
      <c r="D311" s="208"/>
      <c r="E311" s="88"/>
      <c r="F311" s="88"/>
      <c r="G311" s="88"/>
      <c r="H311" s="160" t="s">
        <v>417</v>
      </c>
      <c r="I311" s="173"/>
      <c r="J311" s="159"/>
      <c r="K311" s="159"/>
      <c r="L311" s="166"/>
    </row>
    <row r="312" spans="1:12" ht="15" customHeight="1">
      <c r="A312" s="21"/>
      <c r="B312" s="22"/>
      <c r="C312" s="88"/>
      <c r="D312" s="199"/>
      <c r="E312" s="88"/>
      <c r="F312" s="88"/>
      <c r="G312" s="88"/>
      <c r="H312" s="160" t="s">
        <v>582</v>
      </c>
      <c r="I312" s="173">
        <f>SUM(J312:K312)</f>
        <v>14254.3</v>
      </c>
      <c r="J312" s="159">
        <v>14254.3</v>
      </c>
      <c r="K312" s="159">
        <v>0</v>
      </c>
      <c r="L312" s="166"/>
    </row>
    <row r="313" spans="1:12" ht="15" customHeight="1">
      <c r="A313" s="21"/>
      <c r="B313" s="22"/>
      <c r="C313" s="88"/>
      <c r="D313" s="199"/>
      <c r="E313" s="88"/>
      <c r="F313" s="88"/>
      <c r="G313" s="88"/>
      <c r="H313" s="211"/>
      <c r="I313" s="173"/>
      <c r="J313" s="159"/>
      <c r="K313" s="159"/>
      <c r="L313" s="117"/>
    </row>
    <row r="314" spans="1:12" ht="15" customHeight="1">
      <c r="A314" s="21"/>
      <c r="B314" s="22"/>
      <c r="C314" s="88"/>
      <c r="D314" s="199"/>
      <c r="E314" s="88"/>
      <c r="F314" s="88"/>
      <c r="G314" s="88"/>
      <c r="H314" s="211"/>
      <c r="I314" s="173"/>
      <c r="J314" s="159"/>
      <c r="K314" s="159"/>
      <c r="L314" s="117"/>
    </row>
    <row r="315" spans="1:12" ht="15" customHeight="1">
      <c r="A315" s="21"/>
      <c r="B315" s="22"/>
      <c r="C315" s="88"/>
      <c r="D315" s="199"/>
      <c r="E315" s="88"/>
      <c r="F315" s="88"/>
      <c r="G315" s="88"/>
      <c r="H315" s="211"/>
      <c r="I315" s="173"/>
      <c r="J315" s="159"/>
      <c r="K315" s="159"/>
      <c r="L315" s="117"/>
    </row>
    <row r="316" spans="1:12" ht="15" customHeight="1">
      <c r="A316" s="21"/>
      <c r="B316" s="22"/>
      <c r="C316" s="88"/>
      <c r="D316" s="199"/>
      <c r="E316" s="88"/>
      <c r="F316" s="88"/>
      <c r="G316" s="88"/>
      <c r="H316" s="211"/>
      <c r="I316" s="173"/>
      <c r="J316" s="159"/>
      <c r="K316" s="159"/>
      <c r="L316" s="117"/>
    </row>
    <row r="317" spans="1:12" ht="15" customHeight="1">
      <c r="A317" s="21"/>
      <c r="B317" s="22"/>
      <c r="C317" s="88"/>
      <c r="D317" s="199"/>
      <c r="E317" s="88"/>
      <c r="F317" s="88"/>
      <c r="G317" s="88"/>
      <c r="H317" s="211"/>
      <c r="I317" s="173"/>
      <c r="J317" s="159"/>
      <c r="K317" s="159"/>
      <c r="L317" s="117"/>
    </row>
    <row r="318" spans="1:12" ht="19.5" customHeight="1">
      <c r="A318" s="23"/>
      <c r="B318" s="24"/>
      <c r="C318" s="155"/>
      <c r="D318" s="181"/>
      <c r="E318" s="155"/>
      <c r="F318" s="155"/>
      <c r="G318" s="155"/>
      <c r="H318" s="212"/>
      <c r="I318" s="176"/>
      <c r="J318" s="161"/>
      <c r="K318" s="161"/>
      <c r="L318" s="207"/>
    </row>
    <row r="319" spans="1:12" ht="15" customHeight="1">
      <c r="A319" s="10" t="s">
        <v>583</v>
      </c>
      <c r="B319" s="4"/>
      <c r="C319" s="84" t="s">
        <v>102</v>
      </c>
      <c r="D319" s="137" t="s">
        <v>331</v>
      </c>
      <c r="E319" s="84" t="s">
        <v>301</v>
      </c>
      <c r="F319" s="84" t="s">
        <v>301</v>
      </c>
      <c r="G319" s="84" t="s">
        <v>103</v>
      </c>
      <c r="H319" s="205">
        <v>2009</v>
      </c>
      <c r="I319" s="195">
        <f>SUM(J319:K319)</f>
        <v>1271</v>
      </c>
      <c r="J319" s="194">
        <f>SUM(J320:J321)</f>
        <v>1271</v>
      </c>
      <c r="K319" s="194">
        <f>SUM(K320:K321)</f>
        <v>0</v>
      </c>
      <c r="L319" s="97" t="s">
        <v>508</v>
      </c>
    </row>
    <row r="320" spans="1:12" ht="15" customHeight="1">
      <c r="A320" s="5"/>
      <c r="B320" s="6"/>
      <c r="C320" s="88"/>
      <c r="D320" s="208"/>
      <c r="E320" s="88"/>
      <c r="F320" s="88"/>
      <c r="G320" s="88"/>
      <c r="H320" s="160" t="s">
        <v>417</v>
      </c>
      <c r="I320" s="173"/>
      <c r="J320" s="159"/>
      <c r="K320" s="159"/>
      <c r="L320" s="166"/>
    </row>
    <row r="321" spans="1:12" ht="15" customHeight="1">
      <c r="A321" s="21"/>
      <c r="B321" s="22"/>
      <c r="C321" s="88"/>
      <c r="D321" s="199"/>
      <c r="E321" s="88"/>
      <c r="F321" s="88"/>
      <c r="G321" s="88"/>
      <c r="H321" s="160" t="s">
        <v>582</v>
      </c>
      <c r="I321" s="173">
        <f>SUM(J321:K321)</f>
        <v>1271</v>
      </c>
      <c r="J321" s="159">
        <v>1271</v>
      </c>
      <c r="K321" s="159">
        <v>0</v>
      </c>
      <c r="L321" s="166"/>
    </row>
    <row r="322" spans="1:12" ht="15" customHeight="1">
      <c r="A322" s="21"/>
      <c r="B322" s="22"/>
      <c r="C322" s="88"/>
      <c r="D322" s="199"/>
      <c r="E322" s="88"/>
      <c r="F322" s="88"/>
      <c r="G322" s="88"/>
      <c r="H322" s="211"/>
      <c r="I322" s="173"/>
      <c r="J322" s="159"/>
      <c r="K322" s="159"/>
      <c r="L322" s="117"/>
    </row>
    <row r="323" spans="1:12" ht="12.75" customHeight="1">
      <c r="A323" s="21"/>
      <c r="B323" s="22"/>
      <c r="C323" s="88"/>
      <c r="D323" s="199"/>
      <c r="E323" s="88"/>
      <c r="F323" s="88"/>
      <c r="G323" s="88"/>
      <c r="H323" s="211"/>
      <c r="I323" s="173"/>
      <c r="J323" s="159"/>
      <c r="K323" s="159"/>
      <c r="L323" s="117"/>
    </row>
    <row r="324" spans="1:12" ht="12.75" customHeight="1">
      <c r="A324" s="21"/>
      <c r="B324" s="22"/>
      <c r="C324" s="88"/>
      <c r="D324" s="199"/>
      <c r="E324" s="88"/>
      <c r="F324" s="88"/>
      <c r="G324" s="88"/>
      <c r="H324" s="211"/>
      <c r="I324" s="173"/>
      <c r="J324" s="159"/>
      <c r="K324" s="159"/>
      <c r="L324" s="117"/>
    </row>
    <row r="325" spans="1:12" ht="13.5" customHeight="1">
      <c r="A325" s="21"/>
      <c r="B325" s="22"/>
      <c r="C325" s="88"/>
      <c r="D325" s="199"/>
      <c r="E325" s="88"/>
      <c r="F325" s="88"/>
      <c r="G325" s="88"/>
      <c r="H325" s="211"/>
      <c r="I325" s="173"/>
      <c r="J325" s="159"/>
      <c r="K325" s="159"/>
      <c r="L325" s="117"/>
    </row>
    <row r="326" spans="1:12" ht="17.25" customHeight="1">
      <c r="A326" s="23"/>
      <c r="B326" s="24"/>
      <c r="C326" s="155"/>
      <c r="D326" s="181"/>
      <c r="E326" s="155"/>
      <c r="F326" s="155"/>
      <c r="G326" s="155"/>
      <c r="H326" s="212"/>
      <c r="I326" s="176"/>
      <c r="J326" s="161"/>
      <c r="K326" s="161"/>
      <c r="L326" s="207"/>
    </row>
    <row r="327" spans="1:12" ht="15" customHeight="1">
      <c r="A327" s="10" t="s">
        <v>104</v>
      </c>
      <c r="B327" s="4"/>
      <c r="C327" s="84" t="s">
        <v>131</v>
      </c>
      <c r="D327" s="137" t="s">
        <v>105</v>
      </c>
      <c r="E327" s="84" t="s">
        <v>301</v>
      </c>
      <c r="F327" s="84" t="s">
        <v>86</v>
      </c>
      <c r="G327" s="84" t="s">
        <v>480</v>
      </c>
      <c r="H327" s="205" t="s">
        <v>132</v>
      </c>
      <c r="I327" s="195">
        <f>SUM(J327:K327)</f>
        <v>6149.45</v>
      </c>
      <c r="J327" s="194">
        <f>SUM(J329:J331)</f>
        <v>6149.45</v>
      </c>
      <c r="K327" s="194">
        <f>SUM(K329:K331)</f>
        <v>0</v>
      </c>
      <c r="L327" s="206" t="s">
        <v>162</v>
      </c>
    </row>
    <row r="328" spans="1:12" ht="15" customHeight="1">
      <c r="A328" s="5"/>
      <c r="B328" s="6"/>
      <c r="C328" s="86"/>
      <c r="D328" s="208"/>
      <c r="E328" s="88"/>
      <c r="F328" s="184"/>
      <c r="G328" s="86"/>
      <c r="H328" s="160" t="s">
        <v>44</v>
      </c>
      <c r="I328" s="173"/>
      <c r="J328" s="159"/>
      <c r="K328" s="159"/>
      <c r="L328" s="196"/>
    </row>
    <row r="329" spans="1:12" ht="15" customHeight="1">
      <c r="A329" s="21"/>
      <c r="B329" s="22"/>
      <c r="C329" s="86"/>
      <c r="D329" s="199"/>
      <c r="E329" s="88"/>
      <c r="F329" s="184"/>
      <c r="G329" s="86"/>
      <c r="H329" s="160" t="s">
        <v>582</v>
      </c>
      <c r="I329" s="173">
        <f>SUM(J329:K329)</f>
        <v>2149.45</v>
      </c>
      <c r="J329" s="159">
        <v>2149.45</v>
      </c>
      <c r="K329" s="159">
        <v>0</v>
      </c>
      <c r="L329" s="196"/>
    </row>
    <row r="330" spans="1:12" ht="15" customHeight="1">
      <c r="A330" s="21"/>
      <c r="B330" s="22"/>
      <c r="C330" s="86"/>
      <c r="D330" s="199"/>
      <c r="E330" s="88"/>
      <c r="F330" s="184"/>
      <c r="G330" s="86"/>
      <c r="H330" s="171" t="s">
        <v>87</v>
      </c>
      <c r="I330" s="173">
        <f>SUM(J330:K330)</f>
        <v>2000</v>
      </c>
      <c r="J330" s="159">
        <v>2000</v>
      </c>
      <c r="K330" s="159">
        <v>0</v>
      </c>
      <c r="L330" s="196"/>
    </row>
    <row r="331" spans="1:12" ht="15" customHeight="1">
      <c r="A331" s="21"/>
      <c r="B331" s="22"/>
      <c r="C331" s="86"/>
      <c r="D331" s="199"/>
      <c r="E331" s="88"/>
      <c r="F331" s="184"/>
      <c r="G331" s="86"/>
      <c r="H331" s="171" t="s">
        <v>133</v>
      </c>
      <c r="I331" s="173">
        <f>SUM(J331:K331)</f>
        <v>2000</v>
      </c>
      <c r="J331" s="159">
        <v>2000</v>
      </c>
      <c r="K331" s="159">
        <v>0</v>
      </c>
      <c r="L331" s="196"/>
    </row>
    <row r="332" spans="1:12" ht="15" customHeight="1">
      <c r="A332" s="21"/>
      <c r="B332" s="22"/>
      <c r="C332" s="86"/>
      <c r="D332" s="199"/>
      <c r="E332" s="88"/>
      <c r="F332" s="184"/>
      <c r="G332" s="86"/>
      <c r="H332" s="211"/>
      <c r="I332" s="173"/>
      <c r="J332" s="159"/>
      <c r="K332" s="159"/>
      <c r="L332" s="196"/>
    </row>
    <row r="333" spans="1:12" ht="15" customHeight="1">
      <c r="A333" s="21"/>
      <c r="B333" s="22"/>
      <c r="C333" s="86"/>
      <c r="D333" s="199"/>
      <c r="E333" s="88"/>
      <c r="F333" s="184"/>
      <c r="G333" s="86"/>
      <c r="H333" s="211"/>
      <c r="I333" s="173"/>
      <c r="J333" s="159"/>
      <c r="K333" s="159"/>
      <c r="L333" s="196"/>
    </row>
    <row r="334" spans="1:12" ht="16.5" customHeight="1">
      <c r="A334" s="21"/>
      <c r="B334" s="22"/>
      <c r="C334" s="86"/>
      <c r="D334" s="199"/>
      <c r="E334" s="88"/>
      <c r="F334" s="184"/>
      <c r="G334" s="86"/>
      <c r="H334" s="211"/>
      <c r="I334" s="173"/>
      <c r="J334" s="159"/>
      <c r="K334" s="159"/>
      <c r="L334" s="196"/>
    </row>
    <row r="335" spans="1:12" ht="17.25" customHeight="1">
      <c r="A335" s="23"/>
      <c r="B335" s="24"/>
      <c r="C335" s="144"/>
      <c r="D335" s="181"/>
      <c r="E335" s="155"/>
      <c r="F335" s="187"/>
      <c r="G335" s="144"/>
      <c r="H335" s="212"/>
      <c r="I335" s="176"/>
      <c r="J335" s="161"/>
      <c r="K335" s="161"/>
      <c r="L335" s="114"/>
    </row>
    <row r="336" spans="1:12" ht="19.5" customHeight="1">
      <c r="A336" s="10" t="s">
        <v>134</v>
      </c>
      <c r="B336" s="4"/>
      <c r="C336" s="84" t="s">
        <v>136</v>
      </c>
      <c r="D336" s="137" t="s">
        <v>135</v>
      </c>
      <c r="E336" s="84" t="s">
        <v>485</v>
      </c>
      <c r="F336" s="84" t="s">
        <v>137</v>
      </c>
      <c r="G336" s="84" t="s">
        <v>97</v>
      </c>
      <c r="H336" s="205" t="s">
        <v>138</v>
      </c>
      <c r="I336" s="195">
        <f>SUM(J336:K336)</f>
        <v>25130</v>
      </c>
      <c r="J336" s="194">
        <f>SUM(J338:J341)</f>
        <v>25130</v>
      </c>
      <c r="K336" s="194">
        <f>SUM(K338:K341)</f>
        <v>0</v>
      </c>
      <c r="L336" s="206" t="s">
        <v>464</v>
      </c>
    </row>
    <row r="337" spans="1:12" ht="15" customHeight="1">
      <c r="A337" s="5"/>
      <c r="B337" s="6"/>
      <c r="C337" s="88"/>
      <c r="D337" s="208"/>
      <c r="E337" s="88"/>
      <c r="F337" s="88"/>
      <c r="G337" s="88"/>
      <c r="H337" s="160" t="s">
        <v>45</v>
      </c>
      <c r="I337" s="173"/>
      <c r="J337" s="159"/>
      <c r="K337" s="159"/>
      <c r="L337" s="196"/>
    </row>
    <row r="338" spans="1:12" ht="15" customHeight="1">
      <c r="A338" s="21"/>
      <c r="B338" s="22"/>
      <c r="C338" s="88"/>
      <c r="D338" s="199"/>
      <c r="E338" s="88"/>
      <c r="F338" s="88"/>
      <c r="G338" s="88"/>
      <c r="H338" s="160" t="s">
        <v>582</v>
      </c>
      <c r="I338" s="173">
        <f>SUM(J338:K338)</f>
        <v>3072</v>
      </c>
      <c r="J338" s="159">
        <v>3072</v>
      </c>
      <c r="K338" s="159">
        <v>0</v>
      </c>
      <c r="L338" s="196"/>
    </row>
    <row r="339" spans="1:12" ht="15" customHeight="1">
      <c r="A339" s="21"/>
      <c r="B339" s="22"/>
      <c r="C339" s="88"/>
      <c r="D339" s="199"/>
      <c r="E339" s="88"/>
      <c r="F339" s="88"/>
      <c r="G339" s="88"/>
      <c r="H339" s="171" t="s">
        <v>87</v>
      </c>
      <c r="I339" s="173">
        <f>SUM(J339:K339)</f>
        <v>16613</v>
      </c>
      <c r="J339" s="159">
        <v>16613</v>
      </c>
      <c r="K339" s="159">
        <v>0</v>
      </c>
      <c r="L339" s="196"/>
    </row>
    <row r="340" spans="1:12" ht="15" customHeight="1">
      <c r="A340" s="21"/>
      <c r="B340" s="22"/>
      <c r="C340" s="88"/>
      <c r="D340" s="199"/>
      <c r="E340" s="88"/>
      <c r="F340" s="88"/>
      <c r="G340" s="88"/>
      <c r="H340" s="171" t="s">
        <v>133</v>
      </c>
      <c r="I340" s="173">
        <f>SUM(J340:K340)</f>
        <v>5445</v>
      </c>
      <c r="J340" s="159">
        <v>5445</v>
      </c>
      <c r="K340" s="159">
        <v>0</v>
      </c>
      <c r="L340" s="196"/>
    </row>
    <row r="341" spans="1:12" ht="15" customHeight="1">
      <c r="A341" s="21"/>
      <c r="B341" s="22"/>
      <c r="C341" s="88"/>
      <c r="D341" s="199"/>
      <c r="E341" s="88"/>
      <c r="F341" s="88"/>
      <c r="G341" s="88"/>
      <c r="H341" s="171" t="s">
        <v>139</v>
      </c>
      <c r="I341" s="173">
        <f>SUM(J341:K341)</f>
        <v>0</v>
      </c>
      <c r="J341" s="159">
        <v>0</v>
      </c>
      <c r="K341" s="159">
        <v>0</v>
      </c>
      <c r="L341" s="196"/>
    </row>
    <row r="342" spans="1:12" ht="15" customHeight="1">
      <c r="A342" s="21"/>
      <c r="B342" s="22"/>
      <c r="C342" s="88"/>
      <c r="D342" s="199"/>
      <c r="E342" s="88"/>
      <c r="F342" s="88"/>
      <c r="G342" s="88"/>
      <c r="H342" s="211"/>
      <c r="I342" s="173"/>
      <c r="J342" s="159"/>
      <c r="K342" s="159"/>
      <c r="L342" s="196"/>
    </row>
    <row r="343" spans="1:12" ht="15" customHeight="1">
      <c r="A343" s="21"/>
      <c r="B343" s="22"/>
      <c r="C343" s="88"/>
      <c r="D343" s="199"/>
      <c r="E343" s="88"/>
      <c r="F343" s="88"/>
      <c r="G343" s="88"/>
      <c r="H343" s="211"/>
      <c r="I343" s="173"/>
      <c r="J343" s="159"/>
      <c r="K343" s="159"/>
      <c r="L343" s="196"/>
    </row>
    <row r="344" spans="1:12" ht="14.25" customHeight="1">
      <c r="A344" s="23"/>
      <c r="B344" s="24"/>
      <c r="C344" s="155"/>
      <c r="D344" s="181"/>
      <c r="E344" s="155"/>
      <c r="F344" s="155"/>
      <c r="G344" s="155"/>
      <c r="H344" s="212"/>
      <c r="I344" s="176"/>
      <c r="J344" s="161"/>
      <c r="K344" s="161"/>
      <c r="L344" s="189"/>
    </row>
    <row r="345" spans="1:12" ht="15" customHeight="1">
      <c r="A345" s="10" t="s">
        <v>563</v>
      </c>
      <c r="B345" s="4"/>
      <c r="C345" s="214" t="s">
        <v>561</v>
      </c>
      <c r="D345" s="137" t="s">
        <v>564</v>
      </c>
      <c r="E345" s="214" t="s">
        <v>485</v>
      </c>
      <c r="F345" s="84" t="s">
        <v>562</v>
      </c>
      <c r="G345" s="214" t="s">
        <v>166</v>
      </c>
      <c r="H345" s="215" t="s">
        <v>138</v>
      </c>
      <c r="I345" s="194">
        <f>SUM(J345:K345)</f>
        <v>152611</v>
      </c>
      <c r="J345" s="158">
        <f>SUM(J347:J350)</f>
        <v>152611</v>
      </c>
      <c r="K345" s="158">
        <f>SUM(K347:K350)</f>
        <v>0</v>
      </c>
      <c r="L345" s="84" t="s">
        <v>635</v>
      </c>
    </row>
    <row r="346" spans="1:12" ht="15" customHeight="1">
      <c r="A346" s="5"/>
      <c r="B346" s="6"/>
      <c r="C346" s="216"/>
      <c r="D346" s="208"/>
      <c r="E346" s="216"/>
      <c r="F346" s="88"/>
      <c r="G346" s="216"/>
      <c r="H346" s="171" t="s">
        <v>44</v>
      </c>
      <c r="I346" s="159"/>
      <c r="J346" s="159"/>
      <c r="K346" s="172"/>
      <c r="L346" s="88"/>
    </row>
    <row r="347" spans="1:12" ht="15" customHeight="1">
      <c r="A347" s="21"/>
      <c r="B347" s="22"/>
      <c r="C347" s="216"/>
      <c r="D347" s="199"/>
      <c r="E347" s="216"/>
      <c r="F347" s="88"/>
      <c r="G347" s="216"/>
      <c r="H347" s="171" t="s">
        <v>582</v>
      </c>
      <c r="I347" s="159">
        <f>SUM(J347:K347)</f>
        <v>0</v>
      </c>
      <c r="J347" s="159">
        <v>0</v>
      </c>
      <c r="K347" s="172">
        <v>0</v>
      </c>
      <c r="L347" s="88"/>
    </row>
    <row r="348" spans="1:12" ht="15" customHeight="1">
      <c r="A348" s="21"/>
      <c r="B348" s="22"/>
      <c r="C348" s="216"/>
      <c r="D348" s="199"/>
      <c r="E348" s="216"/>
      <c r="F348" s="88"/>
      <c r="G348" s="216"/>
      <c r="H348" s="171" t="s">
        <v>87</v>
      </c>
      <c r="I348" s="159">
        <f>SUM(J348:K348)</f>
        <v>50050.3</v>
      </c>
      <c r="J348" s="159">
        <v>50050.3</v>
      </c>
      <c r="K348" s="172">
        <v>0</v>
      </c>
      <c r="L348" s="88"/>
    </row>
    <row r="349" spans="1:12" ht="15" customHeight="1">
      <c r="A349" s="21"/>
      <c r="B349" s="22"/>
      <c r="C349" s="216"/>
      <c r="D349" s="199"/>
      <c r="E349" s="216"/>
      <c r="F349" s="88"/>
      <c r="G349" s="216"/>
      <c r="H349" s="171" t="s">
        <v>133</v>
      </c>
      <c r="I349" s="159">
        <f>SUM(J349:K349)</f>
        <v>51280.35</v>
      </c>
      <c r="J349" s="159">
        <v>51280.35</v>
      </c>
      <c r="K349" s="172">
        <v>0</v>
      </c>
      <c r="L349" s="88"/>
    </row>
    <row r="350" spans="1:12" ht="15" customHeight="1">
      <c r="A350" s="21"/>
      <c r="B350" s="22"/>
      <c r="C350" s="216"/>
      <c r="D350" s="199"/>
      <c r="E350" s="216"/>
      <c r="F350" s="88"/>
      <c r="G350" s="216"/>
      <c r="H350" s="171" t="s">
        <v>139</v>
      </c>
      <c r="I350" s="159">
        <f>SUM(J350:K350)</f>
        <v>51280.35</v>
      </c>
      <c r="J350" s="159">
        <v>51280.35</v>
      </c>
      <c r="K350" s="172">
        <v>0</v>
      </c>
      <c r="L350" s="88"/>
    </row>
    <row r="351" spans="1:12" ht="15" customHeight="1">
      <c r="A351" s="21"/>
      <c r="B351" s="22"/>
      <c r="C351" s="216"/>
      <c r="D351" s="199"/>
      <c r="E351" s="216"/>
      <c r="F351" s="88"/>
      <c r="G351" s="216"/>
      <c r="H351" s="211"/>
      <c r="I351" s="159"/>
      <c r="J351" s="159"/>
      <c r="K351" s="172"/>
      <c r="L351" s="88"/>
    </row>
    <row r="352" spans="1:12" ht="15" customHeight="1">
      <c r="A352" s="21"/>
      <c r="B352" s="22"/>
      <c r="C352" s="216"/>
      <c r="D352" s="199"/>
      <c r="E352" s="216"/>
      <c r="F352" s="88"/>
      <c r="G352" s="216"/>
      <c r="H352" s="211"/>
      <c r="I352" s="159"/>
      <c r="J352" s="159"/>
      <c r="K352" s="172"/>
      <c r="L352" s="88"/>
    </row>
    <row r="353" spans="1:12" ht="15" customHeight="1">
      <c r="A353" s="21"/>
      <c r="B353" s="22"/>
      <c r="C353" s="216"/>
      <c r="D353" s="199"/>
      <c r="E353" s="216"/>
      <c r="F353" s="88"/>
      <c r="G353" s="216"/>
      <c r="H353" s="211"/>
      <c r="I353" s="159"/>
      <c r="J353" s="159"/>
      <c r="K353" s="172"/>
      <c r="L353" s="88"/>
    </row>
    <row r="354" spans="1:12" ht="15" customHeight="1">
      <c r="A354" s="21"/>
      <c r="B354" s="22"/>
      <c r="C354" s="216"/>
      <c r="D354" s="199"/>
      <c r="E354" s="216"/>
      <c r="F354" s="88"/>
      <c r="G354" s="216"/>
      <c r="H354" s="211"/>
      <c r="I354" s="159"/>
      <c r="J354" s="159"/>
      <c r="K354" s="172"/>
      <c r="L354" s="88"/>
    </row>
    <row r="355" spans="1:12" ht="15" customHeight="1">
      <c r="A355" s="21"/>
      <c r="B355" s="22"/>
      <c r="C355" s="216"/>
      <c r="D355" s="199"/>
      <c r="E355" s="119"/>
      <c r="F355" s="112"/>
      <c r="G355" s="216"/>
      <c r="H355" s="211"/>
      <c r="I355" s="159"/>
      <c r="J355" s="159"/>
      <c r="K355" s="172"/>
      <c r="L355" s="88"/>
    </row>
    <row r="356" spans="1:12" ht="16.5" customHeight="1">
      <c r="A356" s="21"/>
      <c r="B356" s="22"/>
      <c r="C356" s="216"/>
      <c r="D356" s="199"/>
      <c r="E356" s="119"/>
      <c r="F356" s="112"/>
      <c r="G356" s="216"/>
      <c r="H356" s="212"/>
      <c r="I356" s="161"/>
      <c r="J356" s="161"/>
      <c r="K356" s="192"/>
      <c r="L356" s="113"/>
    </row>
    <row r="357" spans="1:12" ht="24" customHeight="1">
      <c r="A357" s="10" t="s">
        <v>565</v>
      </c>
      <c r="B357" s="4"/>
      <c r="C357" s="84" t="s">
        <v>76</v>
      </c>
      <c r="D357" s="137" t="s">
        <v>566</v>
      </c>
      <c r="E357" s="84" t="s">
        <v>179</v>
      </c>
      <c r="F357" s="84" t="s">
        <v>77</v>
      </c>
      <c r="G357" s="84" t="s">
        <v>415</v>
      </c>
      <c r="H357" s="215" t="s">
        <v>117</v>
      </c>
      <c r="I357" s="195">
        <f>SUM(J357:K357)</f>
        <v>1776.6</v>
      </c>
      <c r="J357" s="194">
        <f>SUM(J359:J360)</f>
        <v>1776.6</v>
      </c>
      <c r="K357" s="194">
        <f>SUM(K359:K360)</f>
        <v>0</v>
      </c>
      <c r="L357" s="117"/>
    </row>
    <row r="358" spans="1:12" ht="15" customHeight="1">
      <c r="A358" s="5"/>
      <c r="B358" s="6"/>
      <c r="C358" s="88"/>
      <c r="D358" s="130"/>
      <c r="E358" s="88"/>
      <c r="F358" s="88"/>
      <c r="G358" s="88"/>
      <c r="H358" s="171" t="s">
        <v>44</v>
      </c>
      <c r="I358" s="173"/>
      <c r="J358" s="159"/>
      <c r="K358" s="159"/>
      <c r="L358" s="117"/>
    </row>
    <row r="359" spans="1:12" ht="15" customHeight="1">
      <c r="A359" s="15"/>
      <c r="B359" s="19"/>
      <c r="C359" s="88"/>
      <c r="D359" s="186"/>
      <c r="E359" s="88"/>
      <c r="F359" s="88"/>
      <c r="G359" s="88"/>
      <c r="H359" s="171" t="s">
        <v>582</v>
      </c>
      <c r="I359" s="173">
        <f>SUM(J359:K359)</f>
        <v>72</v>
      </c>
      <c r="J359" s="159">
        <v>72</v>
      </c>
      <c r="K359" s="159">
        <v>0</v>
      </c>
      <c r="L359" s="117"/>
    </row>
    <row r="360" spans="1:12" ht="15" customHeight="1">
      <c r="A360" s="15"/>
      <c r="B360" s="19"/>
      <c r="C360" s="88"/>
      <c r="D360" s="186"/>
      <c r="E360" s="88"/>
      <c r="F360" s="88"/>
      <c r="G360" s="88"/>
      <c r="H360" s="171" t="s">
        <v>87</v>
      </c>
      <c r="I360" s="173">
        <f>SUM(J360:K360)</f>
        <v>1704.6</v>
      </c>
      <c r="J360" s="159">
        <v>1704.6</v>
      </c>
      <c r="K360" s="159">
        <v>0</v>
      </c>
      <c r="L360" s="117"/>
    </row>
    <row r="361" spans="1:12" ht="16.5" customHeight="1">
      <c r="A361" s="15"/>
      <c r="B361" s="19"/>
      <c r="C361" s="88"/>
      <c r="D361" s="186"/>
      <c r="E361" s="88"/>
      <c r="F361" s="88"/>
      <c r="G361" s="88"/>
      <c r="H361" s="211"/>
      <c r="I361" s="173"/>
      <c r="J361" s="159"/>
      <c r="K361" s="159"/>
      <c r="L361" s="117"/>
    </row>
    <row r="362" spans="1:12" ht="15" customHeight="1">
      <c r="A362" s="15"/>
      <c r="B362" s="19"/>
      <c r="C362" s="88"/>
      <c r="D362" s="186"/>
      <c r="E362" s="88"/>
      <c r="F362" s="88"/>
      <c r="G362" s="88"/>
      <c r="H362" s="211"/>
      <c r="I362" s="173"/>
      <c r="J362" s="159"/>
      <c r="K362" s="159"/>
      <c r="L362" s="117"/>
    </row>
    <row r="363" spans="1:12" ht="15" customHeight="1">
      <c r="A363" s="15"/>
      <c r="B363" s="19"/>
      <c r="C363" s="88"/>
      <c r="D363" s="186"/>
      <c r="E363" s="88"/>
      <c r="F363" s="88"/>
      <c r="G363" s="88"/>
      <c r="H363" s="211"/>
      <c r="I363" s="173"/>
      <c r="J363" s="159"/>
      <c r="K363" s="159"/>
      <c r="L363" s="117"/>
    </row>
    <row r="364" spans="1:12" ht="16.5" customHeight="1">
      <c r="A364" s="15"/>
      <c r="B364" s="19"/>
      <c r="C364" s="88"/>
      <c r="D364" s="186"/>
      <c r="E364" s="88"/>
      <c r="F364" s="88"/>
      <c r="G364" s="88"/>
      <c r="H364" s="212"/>
      <c r="I364" s="176"/>
      <c r="J364" s="161"/>
      <c r="K364" s="161"/>
      <c r="L364" s="207"/>
    </row>
    <row r="365" spans="1:12" ht="19.5" customHeight="1">
      <c r="A365" s="10" t="s">
        <v>567</v>
      </c>
      <c r="B365" s="4"/>
      <c r="C365" s="84" t="s">
        <v>334</v>
      </c>
      <c r="D365" s="137" t="s">
        <v>335</v>
      </c>
      <c r="E365" s="84" t="s">
        <v>179</v>
      </c>
      <c r="F365" s="84" t="s">
        <v>336</v>
      </c>
      <c r="G365" s="84" t="s">
        <v>643</v>
      </c>
      <c r="H365" s="215" t="s">
        <v>117</v>
      </c>
      <c r="I365" s="195">
        <f>SUM(J365:K365)</f>
        <v>3770</v>
      </c>
      <c r="J365" s="194">
        <f>SUM(J367:J368)</f>
        <v>3770</v>
      </c>
      <c r="K365" s="194">
        <f>SUM(K367:K368)</f>
        <v>0</v>
      </c>
      <c r="L365" s="109"/>
    </row>
    <row r="366" spans="1:12" ht="17.25" customHeight="1">
      <c r="A366" s="5"/>
      <c r="B366" s="6"/>
      <c r="C366" s="88"/>
      <c r="D366" s="130"/>
      <c r="E366" s="88"/>
      <c r="F366" s="88"/>
      <c r="G366" s="88"/>
      <c r="H366" s="171" t="s">
        <v>44</v>
      </c>
      <c r="I366" s="173"/>
      <c r="J366" s="173"/>
      <c r="K366" s="159"/>
      <c r="L366" s="109"/>
    </row>
    <row r="367" spans="1:12" ht="15" customHeight="1">
      <c r="A367" s="21"/>
      <c r="B367" s="22"/>
      <c r="C367" s="88"/>
      <c r="D367" s="199"/>
      <c r="E367" s="88"/>
      <c r="F367" s="88"/>
      <c r="G367" s="88"/>
      <c r="H367" s="171" t="s">
        <v>582</v>
      </c>
      <c r="I367" s="173">
        <f>SUM(J367:K367)</f>
        <v>2000</v>
      </c>
      <c r="J367" s="173">
        <v>2000</v>
      </c>
      <c r="K367" s="159">
        <v>0</v>
      </c>
      <c r="L367" s="109"/>
    </row>
    <row r="368" spans="1:12" ht="15" customHeight="1">
      <c r="A368" s="21"/>
      <c r="B368" s="22"/>
      <c r="C368" s="88"/>
      <c r="D368" s="199"/>
      <c r="E368" s="88"/>
      <c r="F368" s="88"/>
      <c r="G368" s="88"/>
      <c r="H368" s="171" t="s">
        <v>87</v>
      </c>
      <c r="I368" s="173">
        <f>SUM(J368:K368)</f>
        <v>1770</v>
      </c>
      <c r="J368" s="173">
        <v>1770</v>
      </c>
      <c r="K368" s="159">
        <v>0</v>
      </c>
      <c r="L368" s="109"/>
    </row>
    <row r="369" spans="1:12" ht="15" customHeight="1">
      <c r="A369" s="21"/>
      <c r="B369" s="22"/>
      <c r="C369" s="88"/>
      <c r="D369" s="199"/>
      <c r="E369" s="88"/>
      <c r="F369" s="88"/>
      <c r="G369" s="88"/>
      <c r="H369" s="211"/>
      <c r="I369" s="173"/>
      <c r="J369" s="173"/>
      <c r="K369" s="159"/>
      <c r="L369" s="109"/>
    </row>
    <row r="370" spans="1:12" ht="15" customHeight="1">
      <c r="A370" s="21"/>
      <c r="B370" s="22"/>
      <c r="C370" s="88"/>
      <c r="D370" s="199"/>
      <c r="E370" s="88"/>
      <c r="F370" s="88"/>
      <c r="G370" s="88"/>
      <c r="H370" s="211"/>
      <c r="I370" s="173"/>
      <c r="J370" s="173"/>
      <c r="K370" s="159"/>
      <c r="L370" s="109"/>
    </row>
    <row r="371" spans="1:12" ht="15" customHeight="1">
      <c r="A371" s="21"/>
      <c r="B371" s="22"/>
      <c r="C371" s="88"/>
      <c r="D371" s="199"/>
      <c r="E371" s="88"/>
      <c r="F371" s="88"/>
      <c r="G371" s="88"/>
      <c r="H371" s="211"/>
      <c r="I371" s="173"/>
      <c r="J371" s="173"/>
      <c r="K371" s="159"/>
      <c r="L371" s="109"/>
    </row>
    <row r="372" spans="1:12" ht="19.5" customHeight="1">
      <c r="A372" s="23"/>
      <c r="B372" s="24"/>
      <c r="C372" s="155"/>
      <c r="D372" s="181"/>
      <c r="E372" s="155"/>
      <c r="F372" s="155"/>
      <c r="G372" s="155"/>
      <c r="H372" s="212"/>
      <c r="I372" s="176"/>
      <c r="J372" s="176"/>
      <c r="K372" s="161"/>
      <c r="L372" s="113"/>
    </row>
    <row r="373" spans="1:12" ht="17.25" customHeight="1">
      <c r="A373" s="10" t="s">
        <v>644</v>
      </c>
      <c r="B373" s="4"/>
      <c r="C373" s="84" t="s">
        <v>646</v>
      </c>
      <c r="D373" s="137" t="s">
        <v>645</v>
      </c>
      <c r="E373" s="84" t="s">
        <v>461</v>
      </c>
      <c r="F373" s="84" t="s">
        <v>647</v>
      </c>
      <c r="G373" s="84" t="s">
        <v>648</v>
      </c>
      <c r="H373" s="205">
        <v>2009</v>
      </c>
      <c r="I373" s="195">
        <f>SUM(J373:K373)</f>
        <v>24753</v>
      </c>
      <c r="J373" s="195">
        <f>SUM(J375)</f>
        <v>24753</v>
      </c>
      <c r="K373" s="158">
        <f>SUM(K375)</f>
        <v>0</v>
      </c>
      <c r="L373" s="217" t="s">
        <v>514</v>
      </c>
    </row>
    <row r="374" spans="1:12" ht="16.5" customHeight="1">
      <c r="A374" s="5"/>
      <c r="B374" s="6"/>
      <c r="C374" s="88"/>
      <c r="D374" s="130"/>
      <c r="E374" s="88"/>
      <c r="F374" s="88"/>
      <c r="G374" s="88"/>
      <c r="H374" s="160" t="s">
        <v>417</v>
      </c>
      <c r="I374" s="173"/>
      <c r="J374" s="173"/>
      <c r="K374" s="159"/>
      <c r="L374" s="218"/>
    </row>
    <row r="375" spans="1:12" ht="15" customHeight="1">
      <c r="A375" s="21"/>
      <c r="B375" s="22"/>
      <c r="C375" s="88"/>
      <c r="D375" s="199"/>
      <c r="E375" s="88"/>
      <c r="F375" s="88"/>
      <c r="G375" s="88"/>
      <c r="H375" s="160" t="s">
        <v>582</v>
      </c>
      <c r="I375" s="173">
        <f>SUM(J375:K375)</f>
        <v>24753</v>
      </c>
      <c r="J375" s="173">
        <v>24753</v>
      </c>
      <c r="K375" s="159">
        <v>0</v>
      </c>
      <c r="L375" s="218"/>
    </row>
    <row r="376" spans="1:12" ht="15" customHeight="1">
      <c r="A376" s="21"/>
      <c r="B376" s="22"/>
      <c r="C376" s="88"/>
      <c r="D376" s="199"/>
      <c r="E376" s="88"/>
      <c r="F376" s="88"/>
      <c r="G376" s="88"/>
      <c r="H376" s="211"/>
      <c r="I376" s="173"/>
      <c r="J376" s="173"/>
      <c r="K376" s="159"/>
      <c r="L376" s="117"/>
    </row>
    <row r="377" spans="1:12" ht="15" customHeight="1">
      <c r="A377" s="21"/>
      <c r="B377" s="22"/>
      <c r="C377" s="88"/>
      <c r="D377" s="199"/>
      <c r="E377" s="88"/>
      <c r="F377" s="88"/>
      <c r="G377" s="88"/>
      <c r="H377" s="211"/>
      <c r="I377" s="173"/>
      <c r="J377" s="173"/>
      <c r="K377" s="159"/>
      <c r="L377" s="117"/>
    </row>
    <row r="378" spans="1:12" ht="15" customHeight="1">
      <c r="A378" s="21"/>
      <c r="B378" s="22"/>
      <c r="C378" s="88"/>
      <c r="D378" s="199"/>
      <c r="E378" s="88"/>
      <c r="F378" s="88"/>
      <c r="G378" s="88"/>
      <c r="H378" s="211"/>
      <c r="I378" s="173"/>
      <c r="J378" s="173"/>
      <c r="K378" s="159"/>
      <c r="L378" s="117"/>
    </row>
    <row r="379" spans="1:12" ht="15" customHeight="1">
      <c r="A379" s="21"/>
      <c r="B379" s="22"/>
      <c r="C379" s="88"/>
      <c r="D379" s="199"/>
      <c r="E379" s="88"/>
      <c r="F379" s="88"/>
      <c r="G379" s="88"/>
      <c r="H379" s="211"/>
      <c r="I379" s="173"/>
      <c r="J379" s="173"/>
      <c r="K379" s="159"/>
      <c r="L379" s="117"/>
    </row>
    <row r="380" spans="1:12" ht="15" customHeight="1">
      <c r="A380" s="21"/>
      <c r="B380" s="22"/>
      <c r="C380" s="88"/>
      <c r="D380" s="199"/>
      <c r="E380" s="88"/>
      <c r="F380" s="88"/>
      <c r="G380" s="88"/>
      <c r="H380" s="211"/>
      <c r="I380" s="173"/>
      <c r="J380" s="173"/>
      <c r="K380" s="159"/>
      <c r="L380" s="117"/>
    </row>
    <row r="381" spans="1:12" ht="30" customHeight="1">
      <c r="A381" s="21"/>
      <c r="B381" s="22"/>
      <c r="C381" s="88"/>
      <c r="D381" s="199"/>
      <c r="E381" s="88"/>
      <c r="F381" s="88"/>
      <c r="G381" s="88"/>
      <c r="H381" s="212"/>
      <c r="I381" s="176"/>
      <c r="J381" s="176"/>
      <c r="K381" s="161"/>
      <c r="L381" s="207"/>
    </row>
    <row r="382" spans="1:12" ht="21.75" customHeight="1">
      <c r="A382" s="10" t="s">
        <v>649</v>
      </c>
      <c r="B382" s="4"/>
      <c r="C382" s="84" t="s">
        <v>779</v>
      </c>
      <c r="D382" s="137" t="s">
        <v>780</v>
      </c>
      <c r="E382" s="84" t="s">
        <v>434</v>
      </c>
      <c r="F382" s="84" t="s">
        <v>715</v>
      </c>
      <c r="G382" s="84" t="s">
        <v>290</v>
      </c>
      <c r="H382" s="215" t="s">
        <v>453</v>
      </c>
      <c r="I382" s="195">
        <f>SUM(J382:K382)</f>
        <v>738843.0430000001</v>
      </c>
      <c r="J382" s="194">
        <f>SUM(J384:J390)</f>
        <v>53867.572</v>
      </c>
      <c r="K382" s="194">
        <f>SUM(K384:K390)</f>
        <v>684975.471</v>
      </c>
      <c r="L382" s="117"/>
    </row>
    <row r="383" spans="1:12" ht="186" customHeight="1">
      <c r="A383" s="5"/>
      <c r="B383" s="6"/>
      <c r="C383" s="88"/>
      <c r="D383" s="130"/>
      <c r="E383" s="88"/>
      <c r="F383" s="88"/>
      <c r="G383" s="88"/>
      <c r="H383" s="171" t="s">
        <v>44</v>
      </c>
      <c r="I383" s="173"/>
      <c r="J383" s="173"/>
      <c r="K383" s="159"/>
      <c r="L383" s="117" t="s">
        <v>787</v>
      </c>
    </row>
    <row r="384" spans="1:12" ht="15" customHeight="1">
      <c r="A384" s="21"/>
      <c r="B384" s="22"/>
      <c r="C384" s="88"/>
      <c r="D384" s="199"/>
      <c r="E384" s="88"/>
      <c r="F384" s="88"/>
      <c r="G384" s="88"/>
      <c r="H384" s="171" t="s">
        <v>582</v>
      </c>
      <c r="I384" s="173">
        <f aca="true" t="shared" si="10" ref="I384:I389">SUM(J384:K384)</f>
        <v>47576.278000000006</v>
      </c>
      <c r="J384" s="173">
        <v>33086.917</v>
      </c>
      <c r="K384" s="159">
        <v>14489.361</v>
      </c>
      <c r="L384" s="117"/>
    </row>
    <row r="385" spans="1:12" ht="15" customHeight="1">
      <c r="A385" s="21"/>
      <c r="B385" s="22"/>
      <c r="C385" s="88"/>
      <c r="D385" s="199"/>
      <c r="E385" s="88"/>
      <c r="F385" s="88"/>
      <c r="G385" s="88"/>
      <c r="H385" s="171" t="s">
        <v>87</v>
      </c>
      <c r="I385" s="173">
        <f t="shared" si="10"/>
        <v>24054.086</v>
      </c>
      <c r="J385" s="173">
        <v>14567.447</v>
      </c>
      <c r="K385" s="159">
        <v>9486.639</v>
      </c>
      <c r="L385" s="117"/>
    </row>
    <row r="386" spans="1:12" ht="15" customHeight="1">
      <c r="A386" s="21"/>
      <c r="B386" s="22"/>
      <c r="C386" s="88"/>
      <c r="D386" s="199"/>
      <c r="E386" s="88"/>
      <c r="F386" s="88"/>
      <c r="G386" s="88"/>
      <c r="H386" s="171" t="s">
        <v>133</v>
      </c>
      <c r="I386" s="173">
        <f t="shared" si="10"/>
        <v>6551.934</v>
      </c>
      <c r="J386" s="173">
        <v>4551.934</v>
      </c>
      <c r="K386" s="159">
        <v>2000</v>
      </c>
      <c r="L386" s="117"/>
    </row>
    <row r="387" spans="1:12" ht="15" customHeight="1">
      <c r="A387" s="21"/>
      <c r="B387" s="22"/>
      <c r="C387" s="88"/>
      <c r="D387" s="199"/>
      <c r="E387" s="88"/>
      <c r="F387" s="88"/>
      <c r="G387" s="88"/>
      <c r="H387" s="171" t="s">
        <v>139</v>
      </c>
      <c r="I387" s="173">
        <f t="shared" si="10"/>
        <v>3781.274</v>
      </c>
      <c r="J387" s="173">
        <v>1661.274</v>
      </c>
      <c r="K387" s="159">
        <v>2120</v>
      </c>
      <c r="L387" s="117"/>
    </row>
    <row r="388" spans="1:12" ht="15" customHeight="1">
      <c r="A388" s="21"/>
      <c r="B388" s="22"/>
      <c r="C388" s="88"/>
      <c r="D388" s="199"/>
      <c r="E388" s="88"/>
      <c r="F388" s="88"/>
      <c r="G388" s="88"/>
      <c r="H388" s="160" t="s">
        <v>16</v>
      </c>
      <c r="I388" s="185">
        <f t="shared" si="10"/>
        <v>0</v>
      </c>
      <c r="J388" s="173">
        <v>0</v>
      </c>
      <c r="K388" s="159">
        <v>0</v>
      </c>
      <c r="L388" s="117"/>
    </row>
    <row r="389" spans="1:12" ht="15" customHeight="1">
      <c r="A389" s="21"/>
      <c r="B389" s="22"/>
      <c r="C389" s="88"/>
      <c r="D389" s="199"/>
      <c r="E389" s="88"/>
      <c r="F389" s="88"/>
      <c r="G389" s="88"/>
      <c r="H389" s="160" t="s">
        <v>659</v>
      </c>
      <c r="I389" s="185">
        <f t="shared" si="10"/>
        <v>0</v>
      </c>
      <c r="J389" s="173">
        <v>0</v>
      </c>
      <c r="K389" s="159">
        <v>0</v>
      </c>
      <c r="L389" s="117"/>
    </row>
    <row r="390" spans="1:12" ht="15" customHeight="1">
      <c r="A390" s="21"/>
      <c r="B390" s="22"/>
      <c r="C390" s="88"/>
      <c r="D390" s="199"/>
      <c r="E390" s="88"/>
      <c r="F390" s="88"/>
      <c r="G390" s="88"/>
      <c r="H390" s="142" t="s">
        <v>770</v>
      </c>
      <c r="I390" s="185">
        <f>J390+K390</f>
        <v>656879.471</v>
      </c>
      <c r="J390" s="173">
        <f>'[1]действующий'!K15</f>
        <v>0</v>
      </c>
      <c r="K390" s="159">
        <f>'[1]действующий'!L15</f>
        <v>656879.471</v>
      </c>
      <c r="L390" s="117"/>
    </row>
    <row r="391" spans="1:12" ht="15" customHeight="1">
      <c r="A391" s="21"/>
      <c r="B391" s="22"/>
      <c r="C391" s="88"/>
      <c r="D391" s="199"/>
      <c r="E391" s="88"/>
      <c r="F391" s="88"/>
      <c r="G391" s="88"/>
      <c r="H391" s="212"/>
      <c r="I391" s="176"/>
      <c r="J391" s="176"/>
      <c r="K391" s="161"/>
      <c r="L391" s="207"/>
    </row>
    <row r="392" spans="1:12" ht="15" customHeight="1">
      <c r="A392" s="25" t="s">
        <v>96</v>
      </c>
      <c r="B392" s="26"/>
      <c r="C392" s="219" t="s">
        <v>595</v>
      </c>
      <c r="D392" s="220" t="s">
        <v>895</v>
      </c>
      <c r="E392" s="219" t="s">
        <v>596</v>
      </c>
      <c r="F392" s="219" t="s">
        <v>25</v>
      </c>
      <c r="G392" s="219" t="s">
        <v>95</v>
      </c>
      <c r="H392" s="205">
        <v>2009</v>
      </c>
      <c r="I392" s="195">
        <f>SUM(J392:K392)</f>
        <v>18046.7</v>
      </c>
      <c r="J392" s="194">
        <f>SUM(J394)</f>
        <v>3480.6</v>
      </c>
      <c r="K392" s="194">
        <f>SUM(K394)</f>
        <v>14566.1</v>
      </c>
      <c r="L392" s="221" t="s">
        <v>586</v>
      </c>
    </row>
    <row r="393" spans="1:12" ht="14.25" customHeight="1">
      <c r="A393" s="26"/>
      <c r="B393" s="26"/>
      <c r="C393" s="222"/>
      <c r="D393" s="223"/>
      <c r="E393" s="219"/>
      <c r="F393" s="219"/>
      <c r="G393" s="219"/>
      <c r="H393" s="160" t="s">
        <v>417</v>
      </c>
      <c r="I393" s="173"/>
      <c r="J393" s="173"/>
      <c r="K393" s="159"/>
      <c r="L393" s="224"/>
    </row>
    <row r="394" spans="1:12" ht="15" customHeight="1">
      <c r="A394" s="27"/>
      <c r="B394" s="28"/>
      <c r="C394" s="222"/>
      <c r="D394" s="225"/>
      <c r="E394" s="219"/>
      <c r="F394" s="219"/>
      <c r="G394" s="219"/>
      <c r="H394" s="160" t="s">
        <v>582</v>
      </c>
      <c r="I394" s="173">
        <f>SUM(J394:K394)</f>
        <v>18046.7</v>
      </c>
      <c r="J394" s="173">
        <v>3480.6</v>
      </c>
      <c r="K394" s="159">
        <v>14566.1</v>
      </c>
      <c r="L394" s="224"/>
    </row>
    <row r="395" spans="1:12" ht="15" customHeight="1">
      <c r="A395" s="29"/>
      <c r="B395" s="30"/>
      <c r="C395" s="222"/>
      <c r="D395" s="226"/>
      <c r="E395" s="219"/>
      <c r="F395" s="219"/>
      <c r="G395" s="219"/>
      <c r="H395" s="15"/>
      <c r="I395" s="173"/>
      <c r="J395" s="173"/>
      <c r="K395" s="159"/>
      <c r="L395" s="227"/>
    </row>
    <row r="396" spans="1:12" ht="15" customHeight="1">
      <c r="A396" s="29"/>
      <c r="B396" s="30"/>
      <c r="C396" s="222"/>
      <c r="D396" s="226"/>
      <c r="E396" s="219"/>
      <c r="F396" s="219"/>
      <c r="G396" s="219"/>
      <c r="H396" s="15"/>
      <c r="I396" s="173"/>
      <c r="J396" s="173"/>
      <c r="K396" s="159"/>
      <c r="L396" s="227"/>
    </row>
    <row r="397" spans="1:12" ht="15" customHeight="1">
      <c r="A397" s="29"/>
      <c r="B397" s="30"/>
      <c r="C397" s="222"/>
      <c r="D397" s="226"/>
      <c r="E397" s="219"/>
      <c r="F397" s="219"/>
      <c r="G397" s="219"/>
      <c r="H397" s="15"/>
      <c r="I397" s="173"/>
      <c r="J397" s="173"/>
      <c r="K397" s="159"/>
      <c r="L397" s="227"/>
    </row>
    <row r="398" spans="1:12" ht="15" customHeight="1">
      <c r="A398" s="29"/>
      <c r="B398" s="30"/>
      <c r="C398" s="222"/>
      <c r="D398" s="226"/>
      <c r="E398" s="219"/>
      <c r="F398" s="219"/>
      <c r="G398" s="219"/>
      <c r="H398" s="15"/>
      <c r="I398" s="173"/>
      <c r="J398" s="173"/>
      <c r="K398" s="159"/>
      <c r="L398" s="227"/>
    </row>
    <row r="399" spans="1:12" ht="15" customHeight="1">
      <c r="A399" s="31"/>
      <c r="B399" s="32"/>
      <c r="C399" s="222"/>
      <c r="D399" s="228"/>
      <c r="E399" s="219"/>
      <c r="F399" s="219"/>
      <c r="G399" s="219"/>
      <c r="H399" s="17"/>
      <c r="I399" s="176"/>
      <c r="J399" s="176"/>
      <c r="K399" s="161"/>
      <c r="L399" s="229"/>
    </row>
    <row r="400" spans="1:12" ht="15" customHeight="1">
      <c r="A400" s="33" t="s">
        <v>314</v>
      </c>
      <c r="B400" s="6"/>
      <c r="C400" s="86" t="s">
        <v>430</v>
      </c>
      <c r="D400" s="230" t="s">
        <v>896</v>
      </c>
      <c r="E400" s="86" t="s">
        <v>301</v>
      </c>
      <c r="F400" s="86" t="s">
        <v>489</v>
      </c>
      <c r="G400" s="86" t="s">
        <v>630</v>
      </c>
      <c r="H400" s="215" t="s">
        <v>631</v>
      </c>
      <c r="I400" s="195">
        <f>SUM(J400:K400)</f>
        <v>2360</v>
      </c>
      <c r="J400" s="195">
        <f>SUM(J403:J405)</f>
        <v>2360</v>
      </c>
      <c r="K400" s="158">
        <f>SUM(K403:K405)</f>
        <v>0</v>
      </c>
      <c r="L400" s="97" t="s">
        <v>298</v>
      </c>
    </row>
    <row r="401" spans="1:12" ht="24.75" customHeight="1">
      <c r="A401" s="5"/>
      <c r="B401" s="6"/>
      <c r="C401" s="88"/>
      <c r="D401" s="231"/>
      <c r="E401" s="88"/>
      <c r="F401" s="88"/>
      <c r="G401" s="88"/>
      <c r="H401" s="171" t="s">
        <v>44</v>
      </c>
      <c r="I401" s="173"/>
      <c r="J401" s="173"/>
      <c r="K401" s="159"/>
      <c r="L401" s="104"/>
    </row>
    <row r="402" spans="1:12" ht="15" customHeight="1">
      <c r="A402" s="34"/>
      <c r="B402" s="35"/>
      <c r="C402" s="88"/>
      <c r="D402" s="232"/>
      <c r="E402" s="88"/>
      <c r="F402" s="88"/>
      <c r="G402" s="88"/>
      <c r="H402" s="171"/>
      <c r="I402" s="173"/>
      <c r="J402" s="173"/>
      <c r="K402" s="159"/>
      <c r="L402" s="104"/>
    </row>
    <row r="403" spans="1:12" ht="15" customHeight="1">
      <c r="A403" s="21"/>
      <c r="B403" s="22"/>
      <c r="C403" s="88"/>
      <c r="D403" s="199"/>
      <c r="E403" s="88"/>
      <c r="F403" s="88"/>
      <c r="G403" s="88"/>
      <c r="H403" s="171" t="s">
        <v>632</v>
      </c>
      <c r="I403" s="173">
        <f>SUM(J403:K403)</f>
        <v>1110</v>
      </c>
      <c r="J403" s="173">
        <v>1110</v>
      </c>
      <c r="K403" s="159">
        <v>0</v>
      </c>
      <c r="L403" s="117"/>
    </row>
    <row r="404" spans="1:12" ht="15" customHeight="1">
      <c r="A404" s="21"/>
      <c r="B404" s="22"/>
      <c r="C404" s="88"/>
      <c r="D404" s="199"/>
      <c r="E404" s="88"/>
      <c r="F404" s="88"/>
      <c r="G404" s="88"/>
      <c r="H404" s="171" t="s">
        <v>633</v>
      </c>
      <c r="I404" s="173">
        <f>SUM(J404:K404)</f>
        <v>500</v>
      </c>
      <c r="J404" s="173">
        <v>500</v>
      </c>
      <c r="K404" s="159">
        <v>0</v>
      </c>
      <c r="L404" s="117"/>
    </row>
    <row r="405" spans="1:12" ht="15" customHeight="1">
      <c r="A405" s="21"/>
      <c r="B405" s="22"/>
      <c r="C405" s="88"/>
      <c r="D405" s="199"/>
      <c r="E405" s="88"/>
      <c r="F405" s="88"/>
      <c r="G405" s="88"/>
      <c r="H405" s="171" t="s">
        <v>634</v>
      </c>
      <c r="I405" s="173">
        <f>SUM(J405:K405)</f>
        <v>750</v>
      </c>
      <c r="J405" s="173">
        <v>750</v>
      </c>
      <c r="K405" s="159">
        <v>0</v>
      </c>
      <c r="L405" s="117"/>
    </row>
    <row r="406" spans="1:12" ht="15" customHeight="1">
      <c r="A406" s="21"/>
      <c r="B406" s="22"/>
      <c r="C406" s="88"/>
      <c r="D406" s="199"/>
      <c r="E406" s="88"/>
      <c r="F406" s="88"/>
      <c r="G406" s="88"/>
      <c r="H406" s="211"/>
      <c r="I406" s="173"/>
      <c r="J406" s="173"/>
      <c r="K406" s="159"/>
      <c r="L406" s="117"/>
    </row>
    <row r="407" spans="1:12" ht="15" customHeight="1">
      <c r="A407" s="21"/>
      <c r="B407" s="22"/>
      <c r="C407" s="88"/>
      <c r="D407" s="199"/>
      <c r="E407" s="88"/>
      <c r="F407" s="88"/>
      <c r="G407" s="88"/>
      <c r="H407" s="211"/>
      <c r="I407" s="173"/>
      <c r="J407" s="173"/>
      <c r="K407" s="159"/>
      <c r="L407" s="117"/>
    </row>
    <row r="408" spans="1:12" ht="15" customHeight="1">
      <c r="A408" s="21"/>
      <c r="B408" s="22"/>
      <c r="C408" s="88"/>
      <c r="D408" s="199"/>
      <c r="E408" s="88"/>
      <c r="F408" s="88"/>
      <c r="G408" s="88"/>
      <c r="H408" s="211"/>
      <c r="I408" s="173"/>
      <c r="J408" s="173"/>
      <c r="K408" s="159"/>
      <c r="L408" s="117"/>
    </row>
    <row r="409" spans="1:12" ht="15" customHeight="1">
      <c r="A409" s="21"/>
      <c r="B409" s="22"/>
      <c r="C409" s="88"/>
      <c r="D409" s="199"/>
      <c r="E409" s="88"/>
      <c r="F409" s="88"/>
      <c r="G409" s="88"/>
      <c r="H409" s="211"/>
      <c r="I409" s="173"/>
      <c r="J409" s="173"/>
      <c r="K409" s="159"/>
      <c r="L409" s="117"/>
    </row>
    <row r="410" spans="1:12" ht="21.75" customHeight="1">
      <c r="A410" s="23"/>
      <c r="B410" s="24"/>
      <c r="C410" s="155"/>
      <c r="D410" s="181"/>
      <c r="E410" s="155"/>
      <c r="F410" s="155"/>
      <c r="G410" s="155"/>
      <c r="H410" s="212"/>
      <c r="I410" s="176"/>
      <c r="J410" s="176"/>
      <c r="K410" s="161"/>
      <c r="L410" s="207"/>
    </row>
    <row r="411" spans="1:12" ht="15" customHeight="1">
      <c r="A411" s="33" t="s">
        <v>291</v>
      </c>
      <c r="B411" s="6"/>
      <c r="C411" s="84" t="s">
        <v>295</v>
      </c>
      <c r="D411" s="233" t="s">
        <v>897</v>
      </c>
      <c r="E411" s="84" t="s">
        <v>301</v>
      </c>
      <c r="F411" s="84" t="s">
        <v>489</v>
      </c>
      <c r="G411" s="84" t="s">
        <v>103</v>
      </c>
      <c r="H411" s="205">
        <v>2010</v>
      </c>
      <c r="I411" s="195">
        <f>SUM(J411:K411)</f>
        <v>2000</v>
      </c>
      <c r="J411" s="195">
        <f>SUM(J413)</f>
        <v>2000</v>
      </c>
      <c r="K411" s="158">
        <f>SUM(K413)</f>
        <v>0</v>
      </c>
      <c r="L411" s="234" t="s">
        <v>712</v>
      </c>
    </row>
    <row r="412" spans="1:12" ht="15" customHeight="1">
      <c r="A412" s="5"/>
      <c r="B412" s="6"/>
      <c r="C412" s="88"/>
      <c r="D412" s="231"/>
      <c r="E412" s="88"/>
      <c r="F412" s="88"/>
      <c r="G412" s="88"/>
      <c r="H412" s="160" t="s">
        <v>417</v>
      </c>
      <c r="I412" s="173"/>
      <c r="J412" s="173"/>
      <c r="K412" s="159"/>
      <c r="L412" s="235"/>
    </row>
    <row r="413" spans="1:12" ht="15" customHeight="1">
      <c r="A413" s="21"/>
      <c r="B413" s="22"/>
      <c r="C413" s="88"/>
      <c r="D413" s="231"/>
      <c r="E413" s="88"/>
      <c r="F413" s="88"/>
      <c r="G413" s="88"/>
      <c r="H413" s="160" t="s">
        <v>313</v>
      </c>
      <c r="I413" s="173">
        <f>SUM(J413:K413)</f>
        <v>2000</v>
      </c>
      <c r="J413" s="173">
        <v>2000</v>
      </c>
      <c r="K413" s="159">
        <v>0</v>
      </c>
      <c r="L413" s="235"/>
    </row>
    <row r="414" spans="1:12" ht="15" customHeight="1">
      <c r="A414" s="21"/>
      <c r="B414" s="22"/>
      <c r="C414" s="88"/>
      <c r="D414" s="199"/>
      <c r="E414" s="88"/>
      <c r="F414" s="88"/>
      <c r="G414" s="88"/>
      <c r="H414" s="211"/>
      <c r="I414" s="173"/>
      <c r="J414" s="173"/>
      <c r="K414" s="159"/>
      <c r="L414" s="117"/>
    </row>
    <row r="415" spans="1:12" ht="15" customHeight="1">
      <c r="A415" s="21"/>
      <c r="B415" s="22"/>
      <c r="C415" s="88"/>
      <c r="D415" s="199"/>
      <c r="E415" s="88"/>
      <c r="F415" s="88"/>
      <c r="G415" s="88"/>
      <c r="H415" s="211"/>
      <c r="I415" s="173"/>
      <c r="J415" s="173"/>
      <c r="K415" s="159"/>
      <c r="L415" s="117"/>
    </row>
    <row r="416" spans="1:12" ht="15" customHeight="1">
      <c r="A416" s="21"/>
      <c r="B416" s="22"/>
      <c r="C416" s="88"/>
      <c r="D416" s="199"/>
      <c r="E416" s="88"/>
      <c r="F416" s="88"/>
      <c r="G416" s="88"/>
      <c r="H416" s="211"/>
      <c r="I416" s="173"/>
      <c r="J416" s="173"/>
      <c r="K416" s="159"/>
      <c r="L416" s="117"/>
    </row>
    <row r="417" spans="1:12" ht="15" customHeight="1">
      <c r="A417" s="21"/>
      <c r="B417" s="22"/>
      <c r="C417" s="88"/>
      <c r="D417" s="199"/>
      <c r="E417" s="88"/>
      <c r="F417" s="88"/>
      <c r="G417" s="88"/>
      <c r="H417" s="211"/>
      <c r="I417" s="173"/>
      <c r="J417" s="173"/>
      <c r="K417" s="159"/>
      <c r="L417" s="117"/>
    </row>
    <row r="418" spans="1:12" ht="15.75" customHeight="1">
      <c r="A418" s="23"/>
      <c r="B418" s="24"/>
      <c r="C418" s="155"/>
      <c r="D418" s="181"/>
      <c r="E418" s="155"/>
      <c r="F418" s="155"/>
      <c r="G418" s="155"/>
      <c r="H418" s="212"/>
      <c r="I418" s="176"/>
      <c r="J418" s="176"/>
      <c r="K418" s="161"/>
      <c r="L418" s="207"/>
    </row>
    <row r="419" spans="1:12" ht="12.75" customHeight="1">
      <c r="A419" s="10" t="s">
        <v>701</v>
      </c>
      <c r="B419" s="4"/>
      <c r="C419" s="84" t="s">
        <v>255</v>
      </c>
      <c r="D419" s="236" t="s">
        <v>898</v>
      </c>
      <c r="E419" s="84" t="s">
        <v>301</v>
      </c>
      <c r="F419" s="84" t="s">
        <v>126</v>
      </c>
      <c r="G419" s="84" t="s">
        <v>700</v>
      </c>
      <c r="H419" s="204">
        <v>2010</v>
      </c>
      <c r="I419" s="191">
        <f>SUM(J419:K419)</f>
        <v>16229</v>
      </c>
      <c r="J419" s="183">
        <f>SUM(J421)</f>
        <v>16229</v>
      </c>
      <c r="K419" s="183">
        <f>SUM(K421)</f>
        <v>0</v>
      </c>
      <c r="L419" s="234" t="s">
        <v>713</v>
      </c>
    </row>
    <row r="420" spans="1:12" ht="12.75" customHeight="1">
      <c r="A420" s="5"/>
      <c r="B420" s="6"/>
      <c r="C420" s="88"/>
      <c r="D420" s="153"/>
      <c r="E420" s="88"/>
      <c r="F420" s="88"/>
      <c r="G420" s="88"/>
      <c r="H420" s="160" t="s">
        <v>417</v>
      </c>
      <c r="I420" s="185"/>
      <c r="J420" s="173"/>
      <c r="K420" s="159"/>
      <c r="L420" s="235"/>
    </row>
    <row r="421" spans="1:12" ht="12.75">
      <c r="A421" s="15"/>
      <c r="B421" s="19"/>
      <c r="C421" s="88"/>
      <c r="D421" s="186"/>
      <c r="E421" s="88"/>
      <c r="F421" s="88"/>
      <c r="G421" s="88"/>
      <c r="H421" s="160" t="s">
        <v>313</v>
      </c>
      <c r="I421" s="185">
        <f>SUM(J421:K421)</f>
        <v>16229</v>
      </c>
      <c r="J421" s="173">
        <v>16229</v>
      </c>
      <c r="K421" s="159">
        <v>0</v>
      </c>
      <c r="L421" s="235"/>
    </row>
    <row r="422" spans="1:12" ht="12.75">
      <c r="A422" s="15"/>
      <c r="B422" s="19"/>
      <c r="C422" s="88"/>
      <c r="D422" s="186"/>
      <c r="E422" s="88"/>
      <c r="F422" s="88"/>
      <c r="G422" s="88"/>
      <c r="H422" s="160"/>
      <c r="I422" s="185"/>
      <c r="J422" s="173"/>
      <c r="K422" s="159"/>
      <c r="L422" s="142"/>
    </row>
    <row r="423" spans="1:12" ht="12.75">
      <c r="A423" s="15"/>
      <c r="B423" s="19"/>
      <c r="C423" s="88"/>
      <c r="D423" s="186"/>
      <c r="E423" s="88"/>
      <c r="F423" s="88"/>
      <c r="G423" s="88"/>
      <c r="H423" s="160"/>
      <c r="I423" s="185"/>
      <c r="J423" s="173"/>
      <c r="K423" s="159"/>
      <c r="L423" s="142"/>
    </row>
    <row r="424" spans="1:12" ht="12.75">
      <c r="A424" s="15"/>
      <c r="B424" s="19"/>
      <c r="C424" s="88"/>
      <c r="D424" s="186"/>
      <c r="E424" s="88"/>
      <c r="F424" s="88"/>
      <c r="G424" s="88"/>
      <c r="H424" s="160"/>
      <c r="I424" s="185"/>
      <c r="J424" s="173"/>
      <c r="K424" s="159"/>
      <c r="L424" s="142"/>
    </row>
    <row r="425" spans="1:12" ht="12.75">
      <c r="A425" s="15"/>
      <c r="B425" s="19"/>
      <c r="C425" s="88"/>
      <c r="D425" s="186"/>
      <c r="E425" s="88"/>
      <c r="F425" s="88"/>
      <c r="G425" s="88"/>
      <c r="H425" s="160"/>
      <c r="I425" s="185"/>
      <c r="J425" s="173"/>
      <c r="K425" s="159"/>
      <c r="L425" s="142"/>
    </row>
    <row r="426" spans="1:12" ht="12.75">
      <c r="A426" s="15"/>
      <c r="B426" s="19"/>
      <c r="C426" s="88"/>
      <c r="D426" s="186"/>
      <c r="E426" s="88"/>
      <c r="F426" s="88"/>
      <c r="G426" s="88"/>
      <c r="H426" s="160"/>
      <c r="I426" s="185"/>
      <c r="J426" s="173"/>
      <c r="K426" s="159"/>
      <c r="L426" s="142"/>
    </row>
    <row r="427" spans="1:12" ht="12.75">
      <c r="A427" s="15"/>
      <c r="B427" s="19"/>
      <c r="C427" s="88"/>
      <c r="D427" s="186"/>
      <c r="E427" s="88"/>
      <c r="F427" s="88"/>
      <c r="G427" s="88"/>
      <c r="H427" s="160"/>
      <c r="I427" s="185"/>
      <c r="J427" s="173"/>
      <c r="K427" s="159"/>
      <c r="L427" s="142"/>
    </row>
    <row r="428" spans="1:12" ht="12.75">
      <c r="A428" s="15"/>
      <c r="B428" s="19"/>
      <c r="C428" s="88"/>
      <c r="D428" s="186"/>
      <c r="E428" s="88"/>
      <c r="F428" s="88"/>
      <c r="G428" s="88"/>
      <c r="H428" s="160"/>
      <c r="I428" s="185"/>
      <c r="J428" s="173"/>
      <c r="K428" s="159"/>
      <c r="L428" s="142"/>
    </row>
    <row r="429" spans="1:12" ht="22.5" customHeight="1">
      <c r="A429" s="17"/>
      <c r="B429" s="20"/>
      <c r="C429" s="155"/>
      <c r="D429" s="177"/>
      <c r="E429" s="155"/>
      <c r="F429" s="155"/>
      <c r="G429" s="155"/>
      <c r="H429" s="157"/>
      <c r="I429" s="188"/>
      <c r="J429" s="176"/>
      <c r="K429" s="161"/>
      <c r="L429" s="147"/>
    </row>
    <row r="430" spans="1:12" ht="12.75" customHeight="1">
      <c r="A430" s="10" t="s">
        <v>309</v>
      </c>
      <c r="B430" s="4"/>
      <c r="C430" s="84" t="s">
        <v>6</v>
      </c>
      <c r="D430" s="137" t="s">
        <v>310</v>
      </c>
      <c r="E430" s="84" t="s">
        <v>438</v>
      </c>
      <c r="F430" s="84" t="s">
        <v>311</v>
      </c>
      <c r="G430" s="84" t="s">
        <v>312</v>
      </c>
      <c r="H430" s="204" t="s">
        <v>168</v>
      </c>
      <c r="I430" s="183">
        <f>SUM(I433:I437)</f>
        <v>41477.325</v>
      </c>
      <c r="J430" s="183">
        <f>SUM(J433:J437)</f>
        <v>29392.325</v>
      </c>
      <c r="K430" s="183">
        <f>SUM(K433:K437)</f>
        <v>12085</v>
      </c>
      <c r="L430" s="84" t="s">
        <v>330</v>
      </c>
    </row>
    <row r="431" spans="1:12" ht="12.75">
      <c r="A431" s="5"/>
      <c r="B431" s="6"/>
      <c r="C431" s="88"/>
      <c r="D431" s="130"/>
      <c r="E431" s="86"/>
      <c r="F431" s="86"/>
      <c r="G431" s="86"/>
      <c r="H431" s="160" t="s">
        <v>45</v>
      </c>
      <c r="I431" s="185"/>
      <c r="J431" s="173"/>
      <c r="K431" s="159"/>
      <c r="L431" s="88"/>
    </row>
    <row r="432" spans="1:12" ht="15" customHeight="1">
      <c r="A432" s="15"/>
      <c r="B432" s="19"/>
      <c r="C432" s="88"/>
      <c r="D432" s="186"/>
      <c r="E432" s="86"/>
      <c r="F432" s="86"/>
      <c r="G432" s="86"/>
      <c r="H432" s="160"/>
      <c r="I432" s="185"/>
      <c r="J432" s="173"/>
      <c r="K432" s="159"/>
      <c r="L432" s="88"/>
    </row>
    <row r="433" spans="1:12" ht="12.75">
      <c r="A433" s="15"/>
      <c r="B433" s="19"/>
      <c r="C433" s="88"/>
      <c r="D433" s="186"/>
      <c r="E433" s="86"/>
      <c r="F433" s="112"/>
      <c r="G433" s="86"/>
      <c r="H433" s="160" t="s">
        <v>632</v>
      </c>
      <c r="I433" s="185">
        <f>SUM(J433:K433)</f>
        <v>4607</v>
      </c>
      <c r="J433" s="173">
        <v>4607</v>
      </c>
      <c r="K433" s="159">
        <v>0</v>
      </c>
      <c r="L433" s="88"/>
    </row>
    <row r="434" spans="1:12" ht="14.25" customHeight="1">
      <c r="A434" s="15"/>
      <c r="B434" s="19"/>
      <c r="C434" s="88"/>
      <c r="D434" s="186"/>
      <c r="E434" s="86"/>
      <c r="F434" s="112"/>
      <c r="G434" s="88"/>
      <c r="H434" s="160" t="s">
        <v>633</v>
      </c>
      <c r="I434" s="185">
        <f>SUM(J434:K434)</f>
        <v>4173.22</v>
      </c>
      <c r="J434" s="173">
        <v>4173.22</v>
      </c>
      <c r="K434" s="159">
        <v>0</v>
      </c>
      <c r="L434" s="88"/>
    </row>
    <row r="435" spans="1:12" ht="12.75">
      <c r="A435" s="15"/>
      <c r="B435" s="19"/>
      <c r="C435" s="237"/>
      <c r="D435" s="186"/>
      <c r="E435" s="86"/>
      <c r="F435" s="112"/>
      <c r="G435" s="86" t="s">
        <v>167</v>
      </c>
      <c r="H435" s="160" t="s">
        <v>634</v>
      </c>
      <c r="I435" s="185">
        <f>SUM(J435:K435)</f>
        <v>4883.393</v>
      </c>
      <c r="J435" s="173">
        <v>4883.393</v>
      </c>
      <c r="K435" s="159">
        <v>0</v>
      </c>
      <c r="L435" s="88"/>
    </row>
    <row r="436" spans="1:12" ht="12.75">
      <c r="A436" s="15"/>
      <c r="B436" s="19"/>
      <c r="C436" s="237"/>
      <c r="D436" s="186"/>
      <c r="E436" s="112"/>
      <c r="F436" s="112"/>
      <c r="G436" s="88"/>
      <c r="H436" s="160" t="s">
        <v>38</v>
      </c>
      <c r="I436" s="185">
        <f>SUM(J436:K436)</f>
        <v>10000</v>
      </c>
      <c r="J436" s="173">
        <v>10000</v>
      </c>
      <c r="K436" s="159">
        <v>0</v>
      </c>
      <c r="L436" s="88"/>
    </row>
    <row r="437" spans="1:12" ht="12.75">
      <c r="A437" s="15"/>
      <c r="B437" s="19"/>
      <c r="C437" s="237"/>
      <c r="D437" s="186"/>
      <c r="E437" s="112"/>
      <c r="F437" s="112"/>
      <c r="G437" s="88"/>
      <c r="H437" s="160" t="s">
        <v>39</v>
      </c>
      <c r="I437" s="185">
        <f>SUM(J437:K437)</f>
        <v>17813.712</v>
      </c>
      <c r="J437" s="173">
        <v>5728.712</v>
      </c>
      <c r="K437" s="159">
        <v>12085</v>
      </c>
      <c r="L437" s="88"/>
    </row>
    <row r="438" spans="1:12" ht="21" customHeight="1">
      <c r="A438" s="15"/>
      <c r="B438" s="19"/>
      <c r="C438" s="237"/>
      <c r="D438" s="186"/>
      <c r="E438" s="112"/>
      <c r="F438" s="112"/>
      <c r="G438" s="88"/>
      <c r="H438" s="160"/>
      <c r="I438" s="185"/>
      <c r="J438" s="173"/>
      <c r="K438" s="159"/>
      <c r="L438" s="196"/>
    </row>
    <row r="439" spans="1:12" ht="9.75" customHeight="1">
      <c r="A439" s="17"/>
      <c r="B439" s="20"/>
      <c r="C439" s="238"/>
      <c r="D439" s="177"/>
      <c r="E439" s="115"/>
      <c r="F439" s="115"/>
      <c r="G439" s="155"/>
      <c r="H439" s="157"/>
      <c r="I439" s="188"/>
      <c r="J439" s="176"/>
      <c r="K439" s="161"/>
      <c r="L439" s="147"/>
    </row>
    <row r="440" spans="1:12" ht="15" customHeight="1">
      <c r="A440" s="10" t="s">
        <v>472</v>
      </c>
      <c r="B440" s="4"/>
      <c r="C440" s="84" t="s">
        <v>325</v>
      </c>
      <c r="D440" s="236" t="s">
        <v>899</v>
      </c>
      <c r="E440" s="84" t="s">
        <v>179</v>
      </c>
      <c r="F440" s="84" t="s">
        <v>179</v>
      </c>
      <c r="G440" s="84" t="s">
        <v>187</v>
      </c>
      <c r="H440" s="205" t="s">
        <v>631</v>
      </c>
      <c r="I440" s="195">
        <f>SUM(I443:I445)</f>
        <v>25854.22</v>
      </c>
      <c r="J440" s="195">
        <f>SUM(J443:J445)</f>
        <v>25854.22</v>
      </c>
      <c r="K440" s="195">
        <f>SUM(K443:K445)</f>
        <v>0</v>
      </c>
      <c r="L440" s="142"/>
    </row>
    <row r="441" spans="1:12" ht="12.75">
      <c r="A441" s="5"/>
      <c r="B441" s="6"/>
      <c r="C441" s="88"/>
      <c r="D441" s="153"/>
      <c r="E441" s="88"/>
      <c r="F441" s="88"/>
      <c r="G441" s="208"/>
      <c r="H441" s="160" t="s">
        <v>44</v>
      </c>
      <c r="I441" s="185"/>
      <c r="J441" s="173"/>
      <c r="K441" s="159"/>
      <c r="L441" s="142"/>
    </row>
    <row r="442" spans="1:12" ht="12.75">
      <c r="A442" s="15"/>
      <c r="B442" s="19"/>
      <c r="C442" s="88"/>
      <c r="D442" s="239"/>
      <c r="E442" s="88"/>
      <c r="F442" s="88"/>
      <c r="G442" s="208"/>
      <c r="H442" s="160"/>
      <c r="I442" s="185"/>
      <c r="J442" s="173"/>
      <c r="K442" s="159"/>
      <c r="L442" s="142"/>
    </row>
    <row r="443" spans="1:12" ht="12.75">
      <c r="A443" s="15"/>
      <c r="B443" s="19"/>
      <c r="C443" s="88"/>
      <c r="D443" s="239"/>
      <c r="E443" s="88"/>
      <c r="F443" s="88"/>
      <c r="G443" s="208"/>
      <c r="H443" s="160" t="s">
        <v>632</v>
      </c>
      <c r="I443" s="185">
        <f>SUM(J443:K443)</f>
        <v>8210.3</v>
      </c>
      <c r="J443" s="173">
        <v>8210.3</v>
      </c>
      <c r="K443" s="159">
        <v>0</v>
      </c>
      <c r="L443" s="142"/>
    </row>
    <row r="444" spans="1:12" ht="12.75">
      <c r="A444" s="15"/>
      <c r="B444" s="19"/>
      <c r="C444" s="112"/>
      <c r="D444" s="239"/>
      <c r="E444" s="174"/>
      <c r="F444" s="240"/>
      <c r="G444" s="208"/>
      <c r="H444" s="160" t="s">
        <v>633</v>
      </c>
      <c r="I444" s="185">
        <f>SUM(J444:K444)</f>
        <v>8867.1</v>
      </c>
      <c r="J444" s="173">
        <v>8867.1</v>
      </c>
      <c r="K444" s="159">
        <v>0</v>
      </c>
      <c r="L444" s="142"/>
    </row>
    <row r="445" spans="1:12" ht="12.75">
      <c r="A445" s="15"/>
      <c r="B445" s="19"/>
      <c r="C445" s="112"/>
      <c r="D445" s="239"/>
      <c r="E445" s="174"/>
      <c r="F445" s="240"/>
      <c r="G445" s="208"/>
      <c r="H445" s="160" t="s">
        <v>634</v>
      </c>
      <c r="I445" s="185">
        <f>SUM(J445:K445)</f>
        <v>8776.82</v>
      </c>
      <c r="J445" s="173">
        <v>8776.82</v>
      </c>
      <c r="K445" s="159">
        <v>0</v>
      </c>
      <c r="L445" s="142"/>
    </row>
    <row r="446" spans="1:12" ht="80.25" customHeight="1">
      <c r="A446" s="17"/>
      <c r="B446" s="20"/>
      <c r="C446" s="238"/>
      <c r="D446" s="241"/>
      <c r="E446" s="242"/>
      <c r="F446" s="243"/>
      <c r="G446" s="115" t="s">
        <v>264</v>
      </c>
      <c r="H446" s="157"/>
      <c r="I446" s="188"/>
      <c r="J446" s="176"/>
      <c r="K446" s="161"/>
      <c r="L446" s="142"/>
    </row>
    <row r="447" spans="1:13" ht="14.25" customHeight="1">
      <c r="A447" s="10" t="s">
        <v>46</v>
      </c>
      <c r="B447" s="4"/>
      <c r="C447" s="84" t="s">
        <v>454</v>
      </c>
      <c r="D447" s="137" t="s">
        <v>47</v>
      </c>
      <c r="E447" s="84" t="s">
        <v>48</v>
      </c>
      <c r="F447" s="84" t="s">
        <v>839</v>
      </c>
      <c r="G447" s="84" t="s">
        <v>840</v>
      </c>
      <c r="H447" s="204" t="s">
        <v>455</v>
      </c>
      <c r="I447" s="183">
        <f>J447+K447</f>
        <v>77809.799</v>
      </c>
      <c r="J447" s="183">
        <f>SUM(J450:J456)</f>
        <v>1762.499</v>
      </c>
      <c r="K447" s="158">
        <f>SUM(K450:K456)</f>
        <v>76047.3</v>
      </c>
      <c r="L447" s="36" t="s">
        <v>841</v>
      </c>
      <c r="M447" s="244"/>
    </row>
    <row r="448" spans="1:13" ht="14.25" customHeight="1">
      <c r="A448" s="5"/>
      <c r="B448" s="6"/>
      <c r="C448" s="86"/>
      <c r="D448" s="245"/>
      <c r="E448" s="86"/>
      <c r="F448" s="86"/>
      <c r="G448" s="86"/>
      <c r="H448" s="160" t="s">
        <v>44</v>
      </c>
      <c r="I448" s="185"/>
      <c r="J448" s="172"/>
      <c r="K448" s="159"/>
      <c r="L448" s="246"/>
      <c r="M448" s="244"/>
    </row>
    <row r="449" spans="1:13" ht="14.25" customHeight="1">
      <c r="A449" s="15"/>
      <c r="B449" s="19"/>
      <c r="C449" s="86"/>
      <c r="D449" s="239"/>
      <c r="E449" s="88"/>
      <c r="F449" s="86"/>
      <c r="G449" s="86"/>
      <c r="H449" s="160"/>
      <c r="I449" s="185"/>
      <c r="J449" s="172"/>
      <c r="K449" s="159"/>
      <c r="L449" s="246"/>
      <c r="M449" s="244"/>
    </row>
    <row r="450" spans="1:13" ht="14.25" customHeight="1">
      <c r="A450" s="15"/>
      <c r="B450" s="19"/>
      <c r="C450" s="86"/>
      <c r="D450" s="239"/>
      <c r="E450" s="88"/>
      <c r="F450" s="86"/>
      <c r="G450" s="86"/>
      <c r="H450" s="160" t="s">
        <v>632</v>
      </c>
      <c r="I450" s="185">
        <f>SUM(J450:K450)</f>
        <v>8800</v>
      </c>
      <c r="J450" s="172">
        <v>300</v>
      </c>
      <c r="K450" s="159">
        <v>8500</v>
      </c>
      <c r="L450" s="246"/>
      <c r="M450" s="244"/>
    </row>
    <row r="451" spans="1:13" ht="14.25" customHeight="1">
      <c r="A451" s="15"/>
      <c r="B451" s="19"/>
      <c r="C451" s="86"/>
      <c r="D451" s="239"/>
      <c r="E451" s="174"/>
      <c r="F451" s="86"/>
      <c r="G451" s="86"/>
      <c r="H451" s="160" t="s">
        <v>633</v>
      </c>
      <c r="I451" s="185">
        <f>SUM(J451:K451)</f>
        <v>8800</v>
      </c>
      <c r="J451" s="172">
        <v>300</v>
      </c>
      <c r="K451" s="159">
        <v>8500</v>
      </c>
      <c r="L451" s="246"/>
      <c r="M451" s="244"/>
    </row>
    <row r="452" spans="1:13" ht="14.25" customHeight="1">
      <c r="A452" s="15"/>
      <c r="B452" s="19"/>
      <c r="C452" s="86"/>
      <c r="D452" s="239"/>
      <c r="E452" s="174"/>
      <c r="F452" s="86"/>
      <c r="G452" s="86"/>
      <c r="H452" s="160" t="s">
        <v>634</v>
      </c>
      <c r="I452" s="185">
        <f>SUM(J452:K452)</f>
        <v>10796</v>
      </c>
      <c r="J452" s="172">
        <v>400</v>
      </c>
      <c r="K452" s="159">
        <f>10796-J452</f>
        <v>10396</v>
      </c>
      <c r="L452" s="246"/>
      <c r="M452" s="244"/>
    </row>
    <row r="453" spans="1:13" ht="14.25" customHeight="1">
      <c r="A453" s="15"/>
      <c r="B453" s="19"/>
      <c r="C453" s="86"/>
      <c r="D453" s="239"/>
      <c r="E453" s="174"/>
      <c r="F453" s="88"/>
      <c r="G453" s="86"/>
      <c r="H453" s="160" t="s">
        <v>38</v>
      </c>
      <c r="I453" s="185">
        <f>J453+K453</f>
        <v>12474.4</v>
      </c>
      <c r="J453" s="173">
        <v>500</v>
      </c>
      <c r="K453" s="159">
        <f>12474.4-J453</f>
        <v>11974.4</v>
      </c>
      <c r="L453" s="246"/>
      <c r="M453" s="244"/>
    </row>
    <row r="454" spans="1:13" ht="14.25" customHeight="1">
      <c r="A454" s="15"/>
      <c r="B454" s="19"/>
      <c r="C454" s="119"/>
      <c r="D454" s="239"/>
      <c r="E454" s="174"/>
      <c r="F454" s="88"/>
      <c r="G454" s="86"/>
      <c r="H454" s="160" t="s">
        <v>39</v>
      </c>
      <c r="I454" s="185">
        <f>J454+K454</f>
        <v>12474.4</v>
      </c>
      <c r="J454" s="173">
        <v>0</v>
      </c>
      <c r="K454" s="159">
        <v>12474.4</v>
      </c>
      <c r="L454" s="246"/>
      <c r="M454" s="244"/>
    </row>
    <row r="455" spans="1:13" ht="14.25" customHeight="1">
      <c r="A455" s="15"/>
      <c r="B455" s="19"/>
      <c r="C455" s="119"/>
      <c r="D455" s="239"/>
      <c r="E455" s="174"/>
      <c r="F455" s="88"/>
      <c r="G455" s="86"/>
      <c r="H455" s="142" t="s">
        <v>246</v>
      </c>
      <c r="I455" s="185">
        <f>J455+K455</f>
        <v>11000</v>
      </c>
      <c r="J455" s="173">
        <v>200</v>
      </c>
      <c r="K455" s="159">
        <v>10800</v>
      </c>
      <c r="L455" s="246"/>
      <c r="M455" s="244"/>
    </row>
    <row r="456" spans="1:13" ht="18.75" customHeight="1">
      <c r="A456" s="15"/>
      <c r="B456" s="19"/>
      <c r="C456" s="119"/>
      <c r="D456" s="239"/>
      <c r="E456" s="174"/>
      <c r="F456" s="88"/>
      <c r="G456" s="86"/>
      <c r="H456" s="160" t="s">
        <v>247</v>
      </c>
      <c r="I456" s="185">
        <f>J456+K456</f>
        <v>13464.999</v>
      </c>
      <c r="J456" s="173">
        <v>62.499</v>
      </c>
      <c r="K456" s="159">
        <v>13402.5</v>
      </c>
      <c r="L456" s="246"/>
      <c r="M456" s="244"/>
    </row>
    <row r="457" spans="1:13" ht="14.25" customHeight="1">
      <c r="A457" s="15"/>
      <c r="B457" s="19"/>
      <c r="C457" s="119"/>
      <c r="D457" s="239"/>
      <c r="E457" s="174"/>
      <c r="F457" s="88"/>
      <c r="G457" s="86"/>
      <c r="H457" s="160"/>
      <c r="I457" s="185"/>
      <c r="J457" s="173"/>
      <c r="K457" s="159"/>
      <c r="L457" s="246"/>
      <c r="M457" s="244"/>
    </row>
    <row r="458" spans="1:13" ht="14.25" customHeight="1">
      <c r="A458" s="15"/>
      <c r="B458" s="19"/>
      <c r="C458" s="88"/>
      <c r="D458" s="21"/>
      <c r="E458" s="11"/>
      <c r="F458" s="88"/>
      <c r="G458" s="86"/>
      <c r="H458" s="160"/>
      <c r="I458" s="185"/>
      <c r="J458" s="173"/>
      <c r="K458" s="159"/>
      <c r="L458" s="246"/>
      <c r="M458" s="244"/>
    </row>
    <row r="459" spans="1:13" ht="15" customHeight="1">
      <c r="A459" s="15"/>
      <c r="B459" s="19"/>
      <c r="C459" s="88"/>
      <c r="D459" s="21"/>
      <c r="E459" s="11"/>
      <c r="F459" s="88"/>
      <c r="G459" s="86"/>
      <c r="H459" s="160"/>
      <c r="I459" s="185"/>
      <c r="J459" s="173"/>
      <c r="K459" s="159"/>
      <c r="L459" s="246"/>
      <c r="M459" s="244"/>
    </row>
    <row r="460" spans="1:12" ht="18" customHeight="1">
      <c r="A460" s="15"/>
      <c r="B460" s="19"/>
      <c r="C460" s="119"/>
      <c r="D460" s="239"/>
      <c r="E460" s="174"/>
      <c r="F460" s="88"/>
      <c r="G460" s="88"/>
      <c r="H460" s="160"/>
      <c r="I460" s="185"/>
      <c r="J460" s="173"/>
      <c r="K460" s="159"/>
      <c r="L460" s="246"/>
    </row>
    <row r="461" spans="1:12" ht="18" customHeight="1">
      <c r="A461" s="15"/>
      <c r="B461" s="19"/>
      <c r="C461" s="119"/>
      <c r="D461" s="239"/>
      <c r="E461" s="174"/>
      <c r="F461" s="88"/>
      <c r="G461" s="88"/>
      <c r="H461" s="160"/>
      <c r="I461" s="185"/>
      <c r="J461" s="173"/>
      <c r="K461" s="159"/>
      <c r="L461" s="246"/>
    </row>
    <row r="462" spans="1:12" ht="409.5" customHeight="1">
      <c r="A462" s="17"/>
      <c r="B462" s="20"/>
      <c r="C462" s="247"/>
      <c r="D462" s="241"/>
      <c r="E462" s="242"/>
      <c r="F462" s="155"/>
      <c r="G462" s="155"/>
      <c r="H462" s="157"/>
      <c r="I462" s="188"/>
      <c r="J462" s="176"/>
      <c r="K462" s="161"/>
      <c r="L462" s="248"/>
    </row>
    <row r="463" spans="1:12" ht="21.75" customHeight="1">
      <c r="A463" s="10" t="s">
        <v>352</v>
      </c>
      <c r="B463" s="4"/>
      <c r="C463" s="84" t="s">
        <v>515</v>
      </c>
      <c r="D463" s="137" t="s">
        <v>353</v>
      </c>
      <c r="E463" s="84" t="s">
        <v>461</v>
      </c>
      <c r="F463" s="84" t="s">
        <v>152</v>
      </c>
      <c r="G463" s="84" t="s">
        <v>648</v>
      </c>
      <c r="H463" s="204">
        <v>2010</v>
      </c>
      <c r="I463" s="183">
        <f>SUM(J463:K463)</f>
        <v>22435.2</v>
      </c>
      <c r="J463" s="183">
        <f>SUM(J465)</f>
        <v>22435.2</v>
      </c>
      <c r="K463" s="195">
        <f>SUM(K465)</f>
        <v>0</v>
      </c>
      <c r="L463" s="153" t="s">
        <v>350</v>
      </c>
    </row>
    <row r="464" spans="1:12" ht="14.25" customHeight="1">
      <c r="A464" s="5"/>
      <c r="B464" s="6"/>
      <c r="C464" s="88"/>
      <c r="D464" s="130"/>
      <c r="E464" s="88"/>
      <c r="F464" s="88"/>
      <c r="G464" s="88"/>
      <c r="H464" s="160" t="s">
        <v>417</v>
      </c>
      <c r="I464" s="173"/>
      <c r="J464" s="173"/>
      <c r="K464" s="159"/>
      <c r="L464" s="130"/>
    </row>
    <row r="465" spans="1:12" ht="16.5" customHeight="1">
      <c r="A465" s="15"/>
      <c r="B465" s="19"/>
      <c r="C465" s="88"/>
      <c r="D465" s="199"/>
      <c r="E465" s="88"/>
      <c r="F465" s="88"/>
      <c r="G465" s="88"/>
      <c r="H465" s="160" t="s">
        <v>313</v>
      </c>
      <c r="I465" s="173">
        <f>SUM(J465:K465)</f>
        <v>22435.2</v>
      </c>
      <c r="J465" s="173">
        <v>22435.2</v>
      </c>
      <c r="K465" s="159">
        <v>0</v>
      </c>
      <c r="L465" s="142"/>
    </row>
    <row r="466" spans="1:12" ht="15.75" customHeight="1">
      <c r="A466" s="15"/>
      <c r="B466" s="19"/>
      <c r="C466" s="88"/>
      <c r="D466" s="199"/>
      <c r="E466" s="88"/>
      <c r="F466" s="88"/>
      <c r="G466" s="88"/>
      <c r="H466" s="211"/>
      <c r="I466" s="173"/>
      <c r="J466" s="173"/>
      <c r="K466" s="159"/>
      <c r="L466" s="142"/>
    </row>
    <row r="467" spans="1:12" ht="18" customHeight="1">
      <c r="A467" s="15"/>
      <c r="B467" s="19"/>
      <c r="C467" s="88"/>
      <c r="D467" s="199"/>
      <c r="E467" s="88"/>
      <c r="F467" s="88"/>
      <c r="G467" s="88"/>
      <c r="H467" s="160"/>
      <c r="I467" s="185"/>
      <c r="J467" s="173"/>
      <c r="K467" s="159"/>
      <c r="L467" s="142"/>
    </row>
    <row r="468" spans="1:12" ht="18" customHeight="1">
      <c r="A468" s="15"/>
      <c r="B468" s="19"/>
      <c r="C468" s="88"/>
      <c r="D468" s="199"/>
      <c r="E468" s="88"/>
      <c r="F468" s="88"/>
      <c r="G468" s="88"/>
      <c r="H468" s="160"/>
      <c r="I468" s="185"/>
      <c r="J468" s="173"/>
      <c r="K468" s="159"/>
      <c r="L468" s="142"/>
    </row>
    <row r="469" spans="1:12" ht="18" customHeight="1">
      <c r="A469" s="15"/>
      <c r="B469" s="19"/>
      <c r="C469" s="88"/>
      <c r="D469" s="199"/>
      <c r="E469" s="88"/>
      <c r="F469" s="88"/>
      <c r="G469" s="88"/>
      <c r="H469" s="160"/>
      <c r="I469" s="185"/>
      <c r="J469" s="173"/>
      <c r="K469" s="159"/>
      <c r="L469" s="142"/>
    </row>
    <row r="470" spans="1:12" ht="18" customHeight="1">
      <c r="A470" s="15"/>
      <c r="B470" s="19"/>
      <c r="C470" s="88"/>
      <c r="D470" s="199"/>
      <c r="E470" s="88"/>
      <c r="F470" s="88"/>
      <c r="G470" s="88"/>
      <c r="H470" s="160"/>
      <c r="I470" s="185"/>
      <c r="J470" s="173"/>
      <c r="K470" s="159"/>
      <c r="L470" s="142"/>
    </row>
    <row r="471" spans="1:12" ht="13.5" customHeight="1">
      <c r="A471" s="17"/>
      <c r="B471" s="20"/>
      <c r="C471" s="155"/>
      <c r="D471" s="181"/>
      <c r="E471" s="155"/>
      <c r="F471" s="155"/>
      <c r="G471" s="155"/>
      <c r="H471" s="157"/>
      <c r="I471" s="188"/>
      <c r="J471" s="176"/>
      <c r="K471" s="161"/>
      <c r="L471" s="147"/>
    </row>
    <row r="472" spans="1:12" ht="13.5" customHeight="1">
      <c r="A472" s="10" t="s">
        <v>512</v>
      </c>
      <c r="B472" s="4"/>
      <c r="C472" s="84" t="s">
        <v>289</v>
      </c>
      <c r="D472" s="249" t="s">
        <v>513</v>
      </c>
      <c r="E472" s="84" t="s">
        <v>596</v>
      </c>
      <c r="F472" s="84" t="s">
        <v>596</v>
      </c>
      <c r="G472" s="250" t="s">
        <v>267</v>
      </c>
      <c r="H472" s="204" t="s">
        <v>631</v>
      </c>
      <c r="I472" s="183">
        <f>SUM(I475:I477)</f>
        <v>66302.4</v>
      </c>
      <c r="J472" s="183">
        <f>SUM(J475:J477)</f>
        <v>6630.4</v>
      </c>
      <c r="K472" s="183">
        <f>SUM(K475:K477)</f>
        <v>59672</v>
      </c>
      <c r="L472" s="137" t="s">
        <v>273</v>
      </c>
    </row>
    <row r="473" spans="1:12" ht="13.5" customHeight="1">
      <c r="A473" s="5"/>
      <c r="B473" s="6"/>
      <c r="C473" s="86"/>
      <c r="D473" s="42"/>
      <c r="E473" s="86"/>
      <c r="F473" s="86"/>
      <c r="G473" s="251"/>
      <c r="H473" s="160" t="s">
        <v>44</v>
      </c>
      <c r="I473" s="185"/>
      <c r="J473" s="185"/>
      <c r="K473" s="159"/>
      <c r="L473" s="153"/>
    </row>
    <row r="474" spans="1:12" ht="13.5" customHeight="1">
      <c r="A474" s="15"/>
      <c r="B474" s="19"/>
      <c r="C474" s="86"/>
      <c r="D474" s="21"/>
      <c r="E474" s="86"/>
      <c r="F474" s="86"/>
      <c r="G474" s="251"/>
      <c r="H474" s="160"/>
      <c r="I474" s="185"/>
      <c r="J474" s="185"/>
      <c r="K474" s="159"/>
      <c r="L474" s="153"/>
    </row>
    <row r="475" spans="1:12" ht="13.5" customHeight="1">
      <c r="A475" s="15"/>
      <c r="B475" s="19"/>
      <c r="C475" s="86"/>
      <c r="D475" s="21"/>
      <c r="E475" s="86"/>
      <c r="F475" s="86"/>
      <c r="G475" s="251"/>
      <c r="H475" s="160" t="s">
        <v>632</v>
      </c>
      <c r="I475" s="185">
        <f>SUM(J475:K475)</f>
        <v>7193.3</v>
      </c>
      <c r="J475" s="185">
        <v>719.3</v>
      </c>
      <c r="K475" s="173">
        <v>6474</v>
      </c>
      <c r="L475" s="130"/>
    </row>
    <row r="476" spans="1:12" ht="13.5" customHeight="1">
      <c r="A476" s="15"/>
      <c r="B476" s="19"/>
      <c r="C476" s="86"/>
      <c r="D476" s="21"/>
      <c r="E476" s="86"/>
      <c r="F476" s="86"/>
      <c r="G476" s="251"/>
      <c r="H476" s="160" t="s">
        <v>633</v>
      </c>
      <c r="I476" s="185">
        <f>SUM(J476:K476)</f>
        <v>21565.6</v>
      </c>
      <c r="J476" s="185">
        <v>2156.6</v>
      </c>
      <c r="K476" s="173">
        <v>19409</v>
      </c>
      <c r="L476" s="142"/>
    </row>
    <row r="477" spans="1:12" ht="13.5" customHeight="1">
      <c r="A477" s="15"/>
      <c r="B477" s="19"/>
      <c r="C477" s="86"/>
      <c r="D477" s="21"/>
      <c r="E477" s="86"/>
      <c r="F477" s="86"/>
      <c r="G477" s="251"/>
      <c r="H477" s="160" t="s">
        <v>634</v>
      </c>
      <c r="I477" s="185">
        <f>SUM(J477:K477)</f>
        <v>37543.5</v>
      </c>
      <c r="J477" s="185">
        <v>3754.5</v>
      </c>
      <c r="K477" s="173">
        <v>33789</v>
      </c>
      <c r="L477" s="142"/>
    </row>
    <row r="478" spans="1:12" ht="13.5" customHeight="1">
      <c r="A478" s="15"/>
      <c r="B478" s="19"/>
      <c r="C478" s="86"/>
      <c r="D478" s="21"/>
      <c r="E478" s="86"/>
      <c r="F478" s="86"/>
      <c r="G478" s="251"/>
      <c r="H478" s="160"/>
      <c r="I478" s="185"/>
      <c r="J478" s="173"/>
      <c r="K478" s="159"/>
      <c r="L478" s="142"/>
    </row>
    <row r="479" spans="1:12" ht="13.5" customHeight="1">
      <c r="A479" s="15"/>
      <c r="B479" s="19"/>
      <c r="C479" s="86"/>
      <c r="D479" s="21"/>
      <c r="E479" s="86"/>
      <c r="F479" s="86"/>
      <c r="G479" s="251"/>
      <c r="H479" s="160"/>
      <c r="I479" s="185"/>
      <c r="J479" s="173"/>
      <c r="K479" s="159"/>
      <c r="L479" s="142"/>
    </row>
    <row r="480" spans="1:12" ht="13.5" customHeight="1">
      <c r="A480" s="15"/>
      <c r="B480" s="19"/>
      <c r="C480" s="86"/>
      <c r="D480" s="21"/>
      <c r="E480" s="174"/>
      <c r="F480" s="174"/>
      <c r="G480" s="251"/>
      <c r="H480" s="160"/>
      <c r="I480" s="185"/>
      <c r="J480" s="173"/>
      <c r="K480" s="159"/>
      <c r="L480" s="142"/>
    </row>
    <row r="481" spans="1:12" ht="19.5" customHeight="1">
      <c r="A481" s="15"/>
      <c r="B481" s="19"/>
      <c r="C481" s="86"/>
      <c r="D481" s="21"/>
      <c r="E481" s="174"/>
      <c r="F481" s="174"/>
      <c r="G481" s="251"/>
      <c r="H481" s="160"/>
      <c r="I481" s="185"/>
      <c r="J481" s="173"/>
      <c r="K481" s="159"/>
      <c r="L481" s="142"/>
    </row>
    <row r="482" spans="1:12" ht="13.5" customHeight="1">
      <c r="A482" s="15"/>
      <c r="B482" s="19"/>
      <c r="C482" s="86"/>
      <c r="D482" s="21"/>
      <c r="E482" s="174"/>
      <c r="F482" s="174"/>
      <c r="G482" s="251"/>
      <c r="H482" s="160"/>
      <c r="I482" s="185"/>
      <c r="J482" s="173"/>
      <c r="K482" s="159"/>
      <c r="L482" s="142"/>
    </row>
    <row r="483" spans="1:12" ht="13.5" customHeight="1">
      <c r="A483" s="17"/>
      <c r="B483" s="20"/>
      <c r="C483" s="144"/>
      <c r="D483" s="23"/>
      <c r="E483" s="242"/>
      <c r="F483" s="242"/>
      <c r="G483" s="252"/>
      <c r="H483" s="157"/>
      <c r="I483" s="188"/>
      <c r="J483" s="176"/>
      <c r="K483" s="161"/>
      <c r="L483" s="147"/>
    </row>
    <row r="484" spans="1:12" ht="13.5" customHeight="1">
      <c r="A484" s="10" t="s">
        <v>268</v>
      </c>
      <c r="B484" s="4"/>
      <c r="C484" s="84" t="s">
        <v>320</v>
      </c>
      <c r="D484" s="249" t="s">
        <v>321</v>
      </c>
      <c r="E484" s="84" t="s">
        <v>596</v>
      </c>
      <c r="F484" s="84" t="s">
        <v>25</v>
      </c>
      <c r="G484" s="84" t="s">
        <v>95</v>
      </c>
      <c r="H484" s="204">
        <v>2010</v>
      </c>
      <c r="I484" s="183">
        <f>SUM(J484:K484)</f>
        <v>883.3</v>
      </c>
      <c r="J484" s="183">
        <f>SUM(J486)</f>
        <v>250</v>
      </c>
      <c r="K484" s="183">
        <f>SUM(K486)</f>
        <v>633.3</v>
      </c>
      <c r="L484" s="137" t="s">
        <v>272</v>
      </c>
    </row>
    <row r="485" spans="1:12" ht="15.75" customHeight="1">
      <c r="A485" s="5"/>
      <c r="B485" s="6"/>
      <c r="C485" s="86"/>
      <c r="D485" s="42"/>
      <c r="E485" s="86"/>
      <c r="F485" s="86"/>
      <c r="G485" s="86"/>
      <c r="H485" s="160" t="s">
        <v>417</v>
      </c>
      <c r="I485" s="173"/>
      <c r="J485" s="173"/>
      <c r="K485" s="173"/>
      <c r="L485" s="153"/>
    </row>
    <row r="486" spans="1:12" ht="15.75" customHeight="1">
      <c r="A486" s="15"/>
      <c r="B486" s="19"/>
      <c r="C486" s="86"/>
      <c r="D486" s="21"/>
      <c r="E486" s="86"/>
      <c r="F486" s="86"/>
      <c r="G486" s="86"/>
      <c r="H486" s="160" t="s">
        <v>313</v>
      </c>
      <c r="I486" s="173">
        <f>SUM(J486:K486)</f>
        <v>883.3</v>
      </c>
      <c r="J486" s="173">
        <v>250</v>
      </c>
      <c r="K486" s="173">
        <v>633.3</v>
      </c>
      <c r="L486" s="153"/>
    </row>
    <row r="487" spans="1:12" ht="15.75" customHeight="1">
      <c r="A487" s="15"/>
      <c r="B487" s="19"/>
      <c r="C487" s="86"/>
      <c r="D487" s="21"/>
      <c r="E487" s="86"/>
      <c r="F487" s="86"/>
      <c r="G487" s="86"/>
      <c r="H487" s="160"/>
      <c r="I487" s="185"/>
      <c r="J487" s="173"/>
      <c r="K487" s="173"/>
      <c r="L487" s="130"/>
    </row>
    <row r="488" spans="1:12" ht="15.75" customHeight="1">
      <c r="A488" s="15"/>
      <c r="B488" s="19"/>
      <c r="C488" s="86"/>
      <c r="D488" s="21"/>
      <c r="E488" s="86"/>
      <c r="F488" s="86"/>
      <c r="G488" s="86"/>
      <c r="H488" s="160"/>
      <c r="I488" s="185"/>
      <c r="J488" s="173"/>
      <c r="K488" s="173"/>
      <c r="L488" s="142"/>
    </row>
    <row r="489" spans="1:12" ht="15" customHeight="1">
      <c r="A489" s="15"/>
      <c r="B489" s="19"/>
      <c r="C489" s="86"/>
      <c r="D489" s="21"/>
      <c r="E489" s="86"/>
      <c r="F489" s="86"/>
      <c r="G489" s="86"/>
      <c r="H489" s="160"/>
      <c r="I489" s="185"/>
      <c r="J489" s="173"/>
      <c r="K489" s="173"/>
      <c r="L489" s="142"/>
    </row>
    <row r="490" spans="1:12" ht="24" customHeight="1">
      <c r="A490" s="17"/>
      <c r="B490" s="20"/>
      <c r="C490" s="144"/>
      <c r="D490" s="23"/>
      <c r="E490" s="144"/>
      <c r="F490" s="144"/>
      <c r="G490" s="144"/>
      <c r="H490" s="157"/>
      <c r="I490" s="188"/>
      <c r="J490" s="176"/>
      <c r="K490" s="176"/>
      <c r="L490" s="147"/>
    </row>
    <row r="491" spans="1:12" ht="18" customHeight="1">
      <c r="A491" s="10" t="s">
        <v>323</v>
      </c>
      <c r="B491" s="4"/>
      <c r="C491" s="84" t="s">
        <v>324</v>
      </c>
      <c r="D491" s="249" t="s">
        <v>690</v>
      </c>
      <c r="E491" s="84" t="s">
        <v>301</v>
      </c>
      <c r="F491" s="84" t="s">
        <v>489</v>
      </c>
      <c r="G491" s="84" t="s">
        <v>679</v>
      </c>
      <c r="H491" s="204">
        <v>2011</v>
      </c>
      <c r="I491" s="183">
        <f>SUM(J491:K491)</f>
        <v>3000</v>
      </c>
      <c r="J491" s="183">
        <f>SUM(J493)</f>
        <v>3000</v>
      </c>
      <c r="K491" s="183">
        <f>SUM(K493)</f>
        <v>0</v>
      </c>
      <c r="L491" s="137" t="s">
        <v>161</v>
      </c>
    </row>
    <row r="492" spans="1:12" ht="18" customHeight="1">
      <c r="A492" s="5"/>
      <c r="B492" s="6"/>
      <c r="C492" s="86"/>
      <c r="D492" s="42"/>
      <c r="E492" s="86"/>
      <c r="F492" s="86"/>
      <c r="G492" s="86"/>
      <c r="H492" s="160" t="s">
        <v>417</v>
      </c>
      <c r="I492" s="173"/>
      <c r="J492" s="173"/>
      <c r="K492" s="159"/>
      <c r="L492" s="153"/>
    </row>
    <row r="493" spans="1:12" ht="18" customHeight="1">
      <c r="A493" s="15"/>
      <c r="B493" s="19"/>
      <c r="C493" s="86"/>
      <c r="D493" s="21"/>
      <c r="E493" s="86"/>
      <c r="F493" s="86"/>
      <c r="G493" s="86"/>
      <c r="H493" s="160" t="s">
        <v>680</v>
      </c>
      <c r="I493" s="173">
        <f>SUM(J493:K493)</f>
        <v>3000</v>
      </c>
      <c r="J493" s="173">
        <v>3000</v>
      </c>
      <c r="K493" s="159">
        <v>0</v>
      </c>
      <c r="L493" s="153"/>
    </row>
    <row r="494" spans="1:12" ht="18" customHeight="1">
      <c r="A494" s="15"/>
      <c r="B494" s="19"/>
      <c r="C494" s="112"/>
      <c r="D494" s="21"/>
      <c r="E494" s="86"/>
      <c r="F494" s="86"/>
      <c r="G494" s="86"/>
      <c r="H494" s="160"/>
      <c r="I494" s="185"/>
      <c r="J494" s="173"/>
      <c r="K494" s="159"/>
      <c r="L494" s="130"/>
    </row>
    <row r="495" spans="1:12" ht="18" customHeight="1">
      <c r="A495" s="15"/>
      <c r="B495" s="19"/>
      <c r="C495" s="112"/>
      <c r="D495" s="21"/>
      <c r="E495" s="88"/>
      <c r="F495" s="86"/>
      <c r="G495" s="86"/>
      <c r="H495" s="160"/>
      <c r="I495" s="185"/>
      <c r="J495" s="173"/>
      <c r="K495" s="159"/>
      <c r="L495" s="130"/>
    </row>
    <row r="496" spans="1:12" ht="18" customHeight="1">
      <c r="A496" s="15"/>
      <c r="B496" s="19"/>
      <c r="C496" s="112"/>
      <c r="D496" s="21"/>
      <c r="E496" s="112"/>
      <c r="F496" s="88"/>
      <c r="G496" s="88"/>
      <c r="H496" s="160"/>
      <c r="I496" s="185"/>
      <c r="J496" s="173"/>
      <c r="K496" s="159"/>
      <c r="L496" s="130"/>
    </row>
    <row r="497" spans="1:12" ht="22.5" customHeight="1">
      <c r="A497" s="15"/>
      <c r="B497" s="19"/>
      <c r="C497" s="112"/>
      <c r="D497" s="21"/>
      <c r="E497" s="112"/>
      <c r="F497" s="88"/>
      <c r="G497" s="88"/>
      <c r="H497" s="160"/>
      <c r="I497" s="185"/>
      <c r="J497" s="173"/>
      <c r="K497" s="159"/>
      <c r="L497" s="130"/>
    </row>
    <row r="498" spans="1:12" ht="10.5" customHeight="1">
      <c r="A498" s="17"/>
      <c r="B498" s="20"/>
      <c r="C498" s="115"/>
      <c r="D498" s="23"/>
      <c r="E498" s="115"/>
      <c r="F498" s="155"/>
      <c r="G498" s="155"/>
      <c r="H498" s="157"/>
      <c r="I498" s="188"/>
      <c r="J498" s="176"/>
      <c r="K498" s="161"/>
      <c r="L498" s="147"/>
    </row>
    <row r="499" spans="1:12" ht="18" customHeight="1">
      <c r="A499" s="10" t="s">
        <v>681</v>
      </c>
      <c r="B499" s="4"/>
      <c r="C499" s="84" t="s">
        <v>682</v>
      </c>
      <c r="D499" s="249" t="s">
        <v>683</v>
      </c>
      <c r="E499" s="84" t="s">
        <v>301</v>
      </c>
      <c r="F499" s="84" t="s">
        <v>686</v>
      </c>
      <c r="G499" s="84" t="s">
        <v>700</v>
      </c>
      <c r="H499" s="204">
        <v>2011</v>
      </c>
      <c r="I499" s="183">
        <f>SUM(J499:K499)</f>
        <v>16729</v>
      </c>
      <c r="J499" s="183">
        <f>SUM(J501)</f>
        <v>16729</v>
      </c>
      <c r="K499" s="183">
        <f>SUM(K501)</f>
        <v>0</v>
      </c>
      <c r="L499" s="137" t="s">
        <v>711</v>
      </c>
    </row>
    <row r="500" spans="1:12" ht="18" customHeight="1">
      <c r="A500" s="5"/>
      <c r="B500" s="6"/>
      <c r="C500" s="86"/>
      <c r="D500" s="42"/>
      <c r="E500" s="86"/>
      <c r="F500" s="86"/>
      <c r="G500" s="86"/>
      <c r="H500" s="160" t="s">
        <v>417</v>
      </c>
      <c r="I500" s="173"/>
      <c r="J500" s="173"/>
      <c r="K500" s="159"/>
      <c r="L500" s="130"/>
    </row>
    <row r="501" spans="1:12" ht="18" customHeight="1">
      <c r="A501" s="15"/>
      <c r="B501" s="19"/>
      <c r="C501" s="86"/>
      <c r="D501" s="21"/>
      <c r="E501" s="86"/>
      <c r="F501" s="86"/>
      <c r="G501" s="86"/>
      <c r="H501" s="160" t="s">
        <v>680</v>
      </c>
      <c r="I501" s="173">
        <f>SUM(J501:K501)</f>
        <v>16729</v>
      </c>
      <c r="J501" s="173">
        <v>16729</v>
      </c>
      <c r="K501" s="159">
        <v>0</v>
      </c>
      <c r="L501" s="130"/>
    </row>
    <row r="502" spans="1:12" ht="18" customHeight="1">
      <c r="A502" s="15"/>
      <c r="B502" s="19"/>
      <c r="C502" s="88"/>
      <c r="D502" s="21"/>
      <c r="E502" s="86"/>
      <c r="F502" s="86"/>
      <c r="G502" s="86"/>
      <c r="H502" s="160"/>
      <c r="I502" s="185"/>
      <c r="J502" s="173"/>
      <c r="K502" s="159"/>
      <c r="L502" s="130"/>
    </row>
    <row r="503" spans="1:12" ht="18" customHeight="1">
      <c r="A503" s="15"/>
      <c r="B503" s="19"/>
      <c r="C503" s="112"/>
      <c r="D503" s="21"/>
      <c r="E503" s="86"/>
      <c r="F503" s="86"/>
      <c r="G503" s="86"/>
      <c r="H503" s="160"/>
      <c r="I503" s="185"/>
      <c r="J503" s="173"/>
      <c r="K503" s="159"/>
      <c r="L503" s="130"/>
    </row>
    <row r="504" spans="1:12" ht="18" customHeight="1">
      <c r="A504" s="15"/>
      <c r="B504" s="19"/>
      <c r="C504" s="112"/>
      <c r="D504" s="21"/>
      <c r="E504" s="86"/>
      <c r="F504" s="86"/>
      <c r="G504" s="86"/>
      <c r="H504" s="160"/>
      <c r="I504" s="185"/>
      <c r="J504" s="173"/>
      <c r="K504" s="159"/>
      <c r="L504" s="130"/>
    </row>
    <row r="505" spans="1:12" ht="18" customHeight="1">
      <c r="A505" s="15"/>
      <c r="B505" s="19"/>
      <c r="C505" s="112"/>
      <c r="D505" s="21"/>
      <c r="E505" s="112"/>
      <c r="F505" s="86"/>
      <c r="G505" s="88"/>
      <c r="H505" s="160"/>
      <c r="I505" s="185"/>
      <c r="J505" s="173"/>
      <c r="K505" s="159"/>
      <c r="L505" s="130"/>
    </row>
    <row r="506" spans="1:12" ht="9.75" customHeight="1">
      <c r="A506" s="17"/>
      <c r="B506" s="20"/>
      <c r="C506" s="115"/>
      <c r="D506" s="23"/>
      <c r="E506" s="115"/>
      <c r="F506" s="115"/>
      <c r="G506" s="155"/>
      <c r="H506" s="157"/>
      <c r="I506" s="188"/>
      <c r="J506" s="176"/>
      <c r="K506" s="161"/>
      <c r="L506" s="132"/>
    </row>
    <row r="507" spans="1:12" ht="15.75" customHeight="1">
      <c r="A507" s="10" t="s">
        <v>684</v>
      </c>
      <c r="B507" s="4"/>
      <c r="C507" s="84" t="s">
        <v>269</v>
      </c>
      <c r="D507" s="99" t="s">
        <v>687</v>
      </c>
      <c r="E507" s="84" t="s">
        <v>434</v>
      </c>
      <c r="F507" s="84" t="s">
        <v>759</v>
      </c>
      <c r="G507" s="84" t="s">
        <v>749</v>
      </c>
      <c r="H507" s="204">
        <v>2010</v>
      </c>
      <c r="I507" s="183">
        <f>SUM(J507:K507)</f>
        <v>12611</v>
      </c>
      <c r="J507" s="183">
        <f>SUM(J509)</f>
        <v>12611</v>
      </c>
      <c r="K507" s="183">
        <f>SUM(K509)</f>
        <v>0</v>
      </c>
      <c r="L507" s="253" t="s">
        <v>667</v>
      </c>
    </row>
    <row r="508" spans="1:12" ht="15.75" customHeight="1">
      <c r="A508" s="5"/>
      <c r="B508" s="6"/>
      <c r="C508" s="86"/>
      <c r="D508" s="208"/>
      <c r="E508" s="88"/>
      <c r="F508" s="88"/>
      <c r="G508" s="86"/>
      <c r="H508" s="160" t="s">
        <v>417</v>
      </c>
      <c r="I508" s="173"/>
      <c r="J508" s="173"/>
      <c r="K508" s="159"/>
      <c r="L508" s="224"/>
    </row>
    <row r="509" spans="1:12" ht="15" customHeight="1">
      <c r="A509" s="15"/>
      <c r="B509" s="19"/>
      <c r="C509" s="86"/>
      <c r="D509" s="21"/>
      <c r="E509" s="88"/>
      <c r="F509" s="88"/>
      <c r="G509" s="86"/>
      <c r="H509" s="160" t="s">
        <v>313</v>
      </c>
      <c r="I509" s="173">
        <f>SUM(J509:K509)</f>
        <v>12611</v>
      </c>
      <c r="J509" s="173">
        <v>12611</v>
      </c>
      <c r="K509" s="159">
        <v>0</v>
      </c>
      <c r="L509" s="224"/>
    </row>
    <row r="510" spans="1:12" ht="16.5" customHeight="1">
      <c r="A510" s="15"/>
      <c r="B510" s="19"/>
      <c r="C510" s="88"/>
      <c r="D510" s="21"/>
      <c r="E510" s="88"/>
      <c r="F510" s="88"/>
      <c r="G510" s="86"/>
      <c r="H510" s="160"/>
      <c r="I510" s="185"/>
      <c r="J510" s="173"/>
      <c r="K510" s="159"/>
      <c r="L510" s="142"/>
    </row>
    <row r="511" spans="1:12" ht="16.5" customHeight="1">
      <c r="A511" s="15"/>
      <c r="B511" s="19"/>
      <c r="C511" s="112"/>
      <c r="D511" s="21"/>
      <c r="E511" s="88"/>
      <c r="F511" s="88"/>
      <c r="G511" s="86"/>
      <c r="H511" s="160"/>
      <c r="I511" s="185"/>
      <c r="J511" s="173"/>
      <c r="K511" s="159"/>
      <c r="L511" s="142"/>
    </row>
    <row r="512" spans="1:12" ht="16.5" customHeight="1">
      <c r="A512" s="15"/>
      <c r="B512" s="19"/>
      <c r="C512" s="112"/>
      <c r="D512" s="21"/>
      <c r="E512" s="88"/>
      <c r="F512" s="88"/>
      <c r="G512" s="86"/>
      <c r="H512" s="160"/>
      <c r="I512" s="185"/>
      <c r="J512" s="173"/>
      <c r="K512" s="159"/>
      <c r="L512" s="142"/>
    </row>
    <row r="513" spans="1:12" ht="19.5" customHeight="1">
      <c r="A513" s="15"/>
      <c r="B513" s="19"/>
      <c r="C513" s="112"/>
      <c r="D513" s="21"/>
      <c r="E513" s="174"/>
      <c r="F513" s="88"/>
      <c r="G513" s="86"/>
      <c r="H513" s="160"/>
      <c r="I513" s="185"/>
      <c r="J513" s="173"/>
      <c r="K513" s="159"/>
      <c r="L513" s="142"/>
    </row>
    <row r="514" spans="1:12" ht="19.5" customHeight="1">
      <c r="A514" s="17"/>
      <c r="B514" s="20"/>
      <c r="C514" s="115"/>
      <c r="D514" s="23"/>
      <c r="E514" s="242"/>
      <c r="F514" s="242"/>
      <c r="G514" s="155"/>
      <c r="H514" s="157"/>
      <c r="I514" s="188"/>
      <c r="J514" s="176"/>
      <c r="K514" s="161"/>
      <c r="L514" s="147"/>
    </row>
    <row r="515" spans="1:12" ht="16.5" customHeight="1">
      <c r="A515" s="10" t="s">
        <v>490</v>
      </c>
      <c r="B515" s="4"/>
      <c r="C515" s="84" t="s">
        <v>446</v>
      </c>
      <c r="D515" s="10" t="s">
        <v>491</v>
      </c>
      <c r="E515" s="254" t="s">
        <v>473</v>
      </c>
      <c r="F515" s="84" t="s">
        <v>726</v>
      </c>
      <c r="G515" s="84" t="s">
        <v>169</v>
      </c>
      <c r="H515" s="204" t="s">
        <v>168</v>
      </c>
      <c r="I515" s="183">
        <f>SUM(I518:I522)</f>
        <v>919790.135</v>
      </c>
      <c r="J515" s="183">
        <f>SUM(J518:J522)</f>
        <v>47277.467000000004</v>
      </c>
      <c r="K515" s="183">
        <f>SUM(K518:K522)</f>
        <v>872512.6680000001</v>
      </c>
      <c r="L515" s="137" t="s">
        <v>606</v>
      </c>
    </row>
    <row r="516" spans="1:12" ht="16.5" customHeight="1">
      <c r="A516" s="5"/>
      <c r="B516" s="6"/>
      <c r="C516" s="88"/>
      <c r="D516" s="5"/>
      <c r="E516" s="255"/>
      <c r="F516" s="86"/>
      <c r="G516" s="86"/>
      <c r="H516" s="160" t="s">
        <v>45</v>
      </c>
      <c r="I516" s="185"/>
      <c r="J516" s="173"/>
      <c r="K516" s="159"/>
      <c r="L516" s="130"/>
    </row>
    <row r="517" spans="1:12" ht="16.5" customHeight="1">
      <c r="A517" s="15"/>
      <c r="B517" s="19"/>
      <c r="C517" s="88"/>
      <c r="D517" s="21"/>
      <c r="E517" s="255"/>
      <c r="F517" s="86"/>
      <c r="G517" s="86"/>
      <c r="H517" s="160"/>
      <c r="I517" s="185"/>
      <c r="J517" s="173"/>
      <c r="K517" s="159"/>
      <c r="L517" s="130"/>
    </row>
    <row r="518" spans="1:12" ht="16.5" customHeight="1">
      <c r="A518" s="15"/>
      <c r="B518" s="19"/>
      <c r="C518" s="88"/>
      <c r="D518" s="21"/>
      <c r="E518" s="255"/>
      <c r="F518" s="86"/>
      <c r="G518" s="86"/>
      <c r="H518" s="160" t="s">
        <v>632</v>
      </c>
      <c r="I518" s="185">
        <f>SUM(J518:K518)</f>
        <v>162357</v>
      </c>
      <c r="J518" s="173">
        <v>500</v>
      </c>
      <c r="K518" s="159">
        <v>161857</v>
      </c>
      <c r="L518" s="130"/>
    </row>
    <row r="519" spans="1:12" ht="16.5" customHeight="1">
      <c r="A519" s="15"/>
      <c r="B519" s="19"/>
      <c r="C519" s="88"/>
      <c r="D519" s="21"/>
      <c r="E519" s="255"/>
      <c r="F519" s="86"/>
      <c r="G519" s="86"/>
      <c r="H519" s="160" t="s">
        <v>633</v>
      </c>
      <c r="I519" s="185">
        <f>SUM(J519:K519)</f>
        <v>77822.934</v>
      </c>
      <c r="J519" s="173">
        <v>5822.934</v>
      </c>
      <c r="K519" s="159">
        <v>72000</v>
      </c>
      <c r="L519" s="130"/>
    </row>
    <row r="520" spans="1:12" ht="16.5" customHeight="1">
      <c r="A520" s="15"/>
      <c r="B520" s="19"/>
      <c r="C520" s="88"/>
      <c r="D520" s="21"/>
      <c r="E520" s="255"/>
      <c r="F520" s="86"/>
      <c r="G520" s="86"/>
      <c r="H520" s="160" t="s">
        <v>634</v>
      </c>
      <c r="I520" s="185">
        <f>SUM(J520:K520)</f>
        <v>70085.456</v>
      </c>
      <c r="J520" s="173">
        <v>500</v>
      </c>
      <c r="K520" s="159">
        <v>69585.456</v>
      </c>
      <c r="L520" s="130"/>
    </row>
    <row r="521" spans="1:12" ht="16.5" customHeight="1">
      <c r="A521" s="15"/>
      <c r="B521" s="19"/>
      <c r="C521" s="88"/>
      <c r="D521" s="21"/>
      <c r="E521" s="255"/>
      <c r="F521" s="86"/>
      <c r="G521" s="86"/>
      <c r="H521" s="160" t="s">
        <v>38</v>
      </c>
      <c r="I521" s="185">
        <f>SUM(J521:K521)</f>
        <v>367874.445</v>
      </c>
      <c r="J521" s="173">
        <v>40454.533</v>
      </c>
      <c r="K521" s="159">
        <v>327419.912</v>
      </c>
      <c r="L521" s="130"/>
    </row>
    <row r="522" spans="1:12" ht="16.5" customHeight="1">
      <c r="A522" s="15"/>
      <c r="B522" s="19"/>
      <c r="C522" s="112"/>
      <c r="D522" s="21"/>
      <c r="E522" s="256"/>
      <c r="F522" s="88"/>
      <c r="G522" s="86"/>
      <c r="H522" s="160" t="s">
        <v>39</v>
      </c>
      <c r="I522" s="185">
        <f>J522+K522</f>
        <v>241650.3</v>
      </c>
      <c r="J522" s="173">
        <v>0</v>
      </c>
      <c r="K522" s="159">
        <v>241650.3</v>
      </c>
      <c r="L522" s="130"/>
    </row>
    <row r="523" spans="1:12" ht="14.25" customHeight="1">
      <c r="A523" s="15"/>
      <c r="B523" s="19"/>
      <c r="C523" s="112"/>
      <c r="D523" s="21"/>
      <c r="E523" s="256"/>
      <c r="F523" s="88"/>
      <c r="G523" s="86"/>
      <c r="H523" s="160"/>
      <c r="I523" s="185"/>
      <c r="J523" s="173"/>
      <c r="K523" s="159"/>
      <c r="L523" s="130"/>
    </row>
    <row r="524" spans="1:12" ht="14.25" customHeight="1">
      <c r="A524" s="15"/>
      <c r="B524" s="19"/>
      <c r="C524" s="112"/>
      <c r="D524" s="21"/>
      <c r="E524" s="256"/>
      <c r="F524" s="174"/>
      <c r="G524" s="88"/>
      <c r="H524" s="160"/>
      <c r="I524" s="185"/>
      <c r="J524" s="173"/>
      <c r="K524" s="159"/>
      <c r="L524" s="130"/>
    </row>
    <row r="525" spans="1:12" ht="14.25" customHeight="1">
      <c r="A525" s="15"/>
      <c r="B525" s="19"/>
      <c r="C525" s="112"/>
      <c r="D525" s="21"/>
      <c r="E525" s="256"/>
      <c r="F525" s="174"/>
      <c r="G525" s="88"/>
      <c r="H525" s="160"/>
      <c r="I525" s="185"/>
      <c r="J525" s="173"/>
      <c r="K525" s="159"/>
      <c r="L525" s="130"/>
    </row>
    <row r="526" spans="1:12" ht="14.25" customHeight="1">
      <c r="A526" s="15"/>
      <c r="B526" s="19"/>
      <c r="C526" s="112"/>
      <c r="D526" s="21"/>
      <c r="E526" s="256"/>
      <c r="F526" s="174"/>
      <c r="G526" s="88"/>
      <c r="H526" s="160"/>
      <c r="I526" s="185"/>
      <c r="J526" s="173"/>
      <c r="K526" s="159"/>
      <c r="L526" s="142"/>
    </row>
    <row r="527" spans="1:12" ht="9" customHeight="1">
      <c r="A527" s="17"/>
      <c r="B527" s="20"/>
      <c r="C527" s="115"/>
      <c r="D527" s="23"/>
      <c r="E527" s="257"/>
      <c r="F527" s="242"/>
      <c r="G527" s="155"/>
      <c r="H527" s="157"/>
      <c r="I527" s="188"/>
      <c r="J527" s="176"/>
      <c r="K527" s="161"/>
      <c r="L527" s="147"/>
    </row>
    <row r="528" spans="1:12" ht="19.5" customHeight="1">
      <c r="A528" s="10" t="s">
        <v>685</v>
      </c>
      <c r="B528" s="4"/>
      <c r="C528" s="84" t="s">
        <v>419</v>
      </c>
      <c r="D528" s="10" t="s">
        <v>189</v>
      </c>
      <c r="E528" s="84" t="s">
        <v>736</v>
      </c>
      <c r="F528" s="84" t="s">
        <v>492</v>
      </c>
      <c r="G528" s="84" t="s">
        <v>571</v>
      </c>
      <c r="H528" s="204" t="s">
        <v>447</v>
      </c>
      <c r="I528" s="183">
        <f>SUM(I531:I535)</f>
        <v>408469</v>
      </c>
      <c r="J528" s="183">
        <f>SUM(J531:J535)</f>
        <v>14209</v>
      </c>
      <c r="K528" s="183">
        <f>SUM(K531:K535)</f>
        <v>394260</v>
      </c>
      <c r="L528" s="137" t="s">
        <v>822</v>
      </c>
    </row>
    <row r="529" spans="1:12" ht="19.5" customHeight="1">
      <c r="A529" s="5"/>
      <c r="B529" s="6"/>
      <c r="C529" s="86"/>
      <c r="D529" s="5"/>
      <c r="E529" s="86"/>
      <c r="F529" s="88"/>
      <c r="G529" s="88"/>
      <c r="H529" s="160" t="s">
        <v>45</v>
      </c>
      <c r="I529" s="185"/>
      <c r="J529" s="173"/>
      <c r="K529" s="159"/>
      <c r="L529" s="130"/>
    </row>
    <row r="530" spans="1:12" ht="19.5" customHeight="1">
      <c r="A530" s="15"/>
      <c r="B530" s="19"/>
      <c r="C530" s="86"/>
      <c r="D530" s="21"/>
      <c r="E530" s="86"/>
      <c r="F530" s="88"/>
      <c r="G530" s="88"/>
      <c r="H530" s="160"/>
      <c r="I530" s="185"/>
      <c r="J530" s="173"/>
      <c r="K530" s="159"/>
      <c r="L530" s="130"/>
    </row>
    <row r="531" spans="1:12" ht="19.5" customHeight="1">
      <c r="A531" s="15"/>
      <c r="B531" s="19"/>
      <c r="C531" s="86"/>
      <c r="D531" s="21"/>
      <c r="E531" s="86"/>
      <c r="F531" s="88"/>
      <c r="G531" s="88"/>
      <c r="H531" s="160" t="s">
        <v>494</v>
      </c>
      <c r="I531" s="185">
        <f>SUM(J531:K531)</f>
        <v>220329</v>
      </c>
      <c r="J531" s="173">
        <v>7609</v>
      </c>
      <c r="K531" s="159">
        <v>212720</v>
      </c>
      <c r="L531" s="130"/>
    </row>
    <row r="532" spans="1:12" ht="19.5" customHeight="1">
      <c r="A532" s="15"/>
      <c r="B532" s="19"/>
      <c r="C532" s="112"/>
      <c r="D532" s="21"/>
      <c r="E532" s="86"/>
      <c r="F532" s="88"/>
      <c r="G532" s="88"/>
      <c r="H532" s="160" t="s">
        <v>495</v>
      </c>
      <c r="I532" s="185">
        <f>SUM(J532:K532)</f>
        <v>100140</v>
      </c>
      <c r="J532" s="173">
        <v>3600</v>
      </c>
      <c r="K532" s="159">
        <v>96540</v>
      </c>
      <c r="L532" s="130"/>
    </row>
    <row r="533" spans="1:12" ht="19.5" customHeight="1">
      <c r="A533" s="15"/>
      <c r="B533" s="19"/>
      <c r="C533" s="112"/>
      <c r="D533" s="21"/>
      <c r="E533" s="86"/>
      <c r="F533" s="174"/>
      <c r="G533" s="88"/>
      <c r="H533" s="160" t="s">
        <v>708</v>
      </c>
      <c r="I533" s="185">
        <f>J533+K533</f>
        <v>88000</v>
      </c>
      <c r="J533" s="173">
        <v>3000</v>
      </c>
      <c r="K533" s="159">
        <v>85000</v>
      </c>
      <c r="L533" s="130"/>
    </row>
    <row r="534" spans="1:12" ht="19.5" customHeight="1">
      <c r="A534" s="15"/>
      <c r="B534" s="19"/>
      <c r="C534" s="112"/>
      <c r="D534" s="21"/>
      <c r="E534" s="88"/>
      <c r="F534" s="174"/>
      <c r="G534" s="88"/>
      <c r="H534" s="160" t="s">
        <v>365</v>
      </c>
      <c r="I534" s="185">
        <f>J534+K534</f>
        <v>0</v>
      </c>
      <c r="J534" s="173">
        <v>0</v>
      </c>
      <c r="K534" s="159">
        <v>0</v>
      </c>
      <c r="L534" s="130"/>
    </row>
    <row r="535" spans="1:12" ht="19.5" customHeight="1">
      <c r="A535" s="15"/>
      <c r="B535" s="19"/>
      <c r="C535" s="112"/>
      <c r="D535" s="21"/>
      <c r="E535" s="11"/>
      <c r="F535" s="174"/>
      <c r="G535" s="88"/>
      <c r="H535" s="171" t="s">
        <v>592</v>
      </c>
      <c r="I535" s="159">
        <f>J535+K535</f>
        <v>0</v>
      </c>
      <c r="J535" s="172">
        <v>0</v>
      </c>
      <c r="K535" s="159">
        <v>0</v>
      </c>
      <c r="L535" s="130"/>
    </row>
    <row r="536" spans="1:12" ht="19.5" customHeight="1">
      <c r="A536" s="15"/>
      <c r="B536" s="19"/>
      <c r="C536" s="112"/>
      <c r="D536" s="21"/>
      <c r="E536" s="11"/>
      <c r="F536" s="174"/>
      <c r="G536" s="88"/>
      <c r="H536" s="160"/>
      <c r="I536" s="185"/>
      <c r="J536" s="173"/>
      <c r="K536" s="159"/>
      <c r="L536" s="130"/>
    </row>
    <row r="537" spans="1:12" ht="19.5" customHeight="1">
      <c r="A537" s="15"/>
      <c r="B537" s="19"/>
      <c r="C537" s="112"/>
      <c r="D537" s="21"/>
      <c r="E537" s="11"/>
      <c r="F537" s="174"/>
      <c r="G537" s="88"/>
      <c r="H537" s="160"/>
      <c r="I537" s="185"/>
      <c r="J537" s="173"/>
      <c r="K537" s="159"/>
      <c r="L537" s="130"/>
    </row>
    <row r="538" spans="1:12" ht="12.75" customHeight="1">
      <c r="A538" s="17"/>
      <c r="B538" s="20"/>
      <c r="C538" s="115"/>
      <c r="D538" s="23"/>
      <c r="E538" s="13"/>
      <c r="F538" s="242"/>
      <c r="G538" s="155"/>
      <c r="H538" s="157"/>
      <c r="I538" s="188"/>
      <c r="J538" s="176"/>
      <c r="K538" s="161"/>
      <c r="L538" s="132"/>
    </row>
    <row r="539" spans="1:12" ht="20.25" customHeight="1">
      <c r="A539" s="10" t="s">
        <v>203</v>
      </c>
      <c r="B539" s="4"/>
      <c r="C539" s="84" t="s">
        <v>462</v>
      </c>
      <c r="D539" s="10" t="s">
        <v>773</v>
      </c>
      <c r="E539" s="84" t="s">
        <v>234</v>
      </c>
      <c r="F539" s="84" t="s">
        <v>376</v>
      </c>
      <c r="G539" s="84" t="s">
        <v>357</v>
      </c>
      <c r="H539" s="204" t="s">
        <v>447</v>
      </c>
      <c r="I539" s="183">
        <f>SUM(I542:I546)</f>
        <v>30983.24</v>
      </c>
      <c r="J539" s="183">
        <f>SUM(J542:J546)</f>
        <v>30983.24</v>
      </c>
      <c r="K539" s="183">
        <f>SUM(K542:K546)</f>
        <v>0</v>
      </c>
      <c r="L539" s="137" t="s">
        <v>821</v>
      </c>
    </row>
    <row r="540" spans="1:12" ht="15.75" customHeight="1">
      <c r="A540" s="5"/>
      <c r="B540" s="6"/>
      <c r="C540" s="86"/>
      <c r="D540" s="5"/>
      <c r="E540" s="86"/>
      <c r="F540" s="88"/>
      <c r="G540" s="88"/>
      <c r="H540" s="160" t="s">
        <v>45</v>
      </c>
      <c r="I540" s="185"/>
      <c r="J540" s="173"/>
      <c r="K540" s="159"/>
      <c r="L540" s="130"/>
    </row>
    <row r="541" spans="1:12" ht="15" customHeight="1">
      <c r="A541" s="15"/>
      <c r="B541" s="19"/>
      <c r="C541" s="86"/>
      <c r="D541" s="21"/>
      <c r="E541" s="86"/>
      <c r="F541" s="88"/>
      <c r="G541" s="88"/>
      <c r="H541" s="160"/>
      <c r="I541" s="185"/>
      <c r="J541" s="173"/>
      <c r="K541" s="159"/>
      <c r="L541" s="130"/>
    </row>
    <row r="542" spans="1:12" ht="14.25" customHeight="1">
      <c r="A542" s="15"/>
      <c r="B542" s="19"/>
      <c r="C542" s="86"/>
      <c r="D542" s="21"/>
      <c r="E542" s="86"/>
      <c r="F542" s="88"/>
      <c r="G542" s="88"/>
      <c r="H542" s="160" t="s">
        <v>494</v>
      </c>
      <c r="I542" s="185">
        <f>SUM(J542:K542)</f>
        <v>11166.8</v>
      </c>
      <c r="J542" s="173">
        <v>11166.8</v>
      </c>
      <c r="K542" s="159">
        <v>0</v>
      </c>
      <c r="L542" s="130"/>
    </row>
    <row r="543" spans="1:12" ht="16.5" customHeight="1">
      <c r="A543" s="15"/>
      <c r="B543" s="19"/>
      <c r="C543" s="86"/>
      <c r="D543" s="21"/>
      <c r="E543" s="86"/>
      <c r="F543" s="88"/>
      <c r="G543" s="88"/>
      <c r="H543" s="160" t="s">
        <v>495</v>
      </c>
      <c r="I543" s="185">
        <f>SUM(J543:K543)</f>
        <v>7325.2</v>
      </c>
      <c r="J543" s="173">
        <v>7325.2</v>
      </c>
      <c r="K543" s="159">
        <v>0</v>
      </c>
      <c r="L543" s="130"/>
    </row>
    <row r="544" spans="1:12" ht="15" customHeight="1">
      <c r="A544" s="15"/>
      <c r="B544" s="19"/>
      <c r="C544" s="86"/>
      <c r="D544" s="21"/>
      <c r="E544" s="86"/>
      <c r="F544" s="88"/>
      <c r="G544" s="88"/>
      <c r="H544" s="160" t="s">
        <v>708</v>
      </c>
      <c r="I544" s="185">
        <f>SUM(J544:K544)</f>
        <v>7045.21</v>
      </c>
      <c r="J544" s="173">
        <v>7045.21</v>
      </c>
      <c r="K544" s="159">
        <v>0</v>
      </c>
      <c r="L544" s="130"/>
    </row>
    <row r="545" spans="1:12" ht="14.25" customHeight="1">
      <c r="A545" s="15"/>
      <c r="B545" s="19"/>
      <c r="C545" s="86"/>
      <c r="D545" s="21"/>
      <c r="E545" s="86"/>
      <c r="F545" s="88"/>
      <c r="G545" s="88"/>
      <c r="H545" s="171" t="s">
        <v>365</v>
      </c>
      <c r="I545" s="159">
        <f>J545+K545</f>
        <v>2880.63</v>
      </c>
      <c r="J545" s="172">
        <v>2880.63</v>
      </c>
      <c r="K545" s="159">
        <v>0</v>
      </c>
      <c r="L545" s="130"/>
    </row>
    <row r="546" spans="1:12" ht="16.5" customHeight="1">
      <c r="A546" s="15"/>
      <c r="B546" s="19"/>
      <c r="C546" s="86"/>
      <c r="D546" s="21"/>
      <c r="E546" s="86"/>
      <c r="F546" s="88"/>
      <c r="G546" s="88"/>
      <c r="H546" s="171" t="s">
        <v>592</v>
      </c>
      <c r="I546" s="159">
        <f>J546+K546</f>
        <v>2565.4</v>
      </c>
      <c r="J546" s="172">
        <f>'[1]действующий'!K44</f>
        <v>2565.4</v>
      </c>
      <c r="K546" s="159">
        <f>'[1]действующий'!L44</f>
        <v>0</v>
      </c>
      <c r="L546" s="130"/>
    </row>
    <row r="547" spans="1:12" ht="15.75" customHeight="1">
      <c r="A547" s="15"/>
      <c r="B547" s="19"/>
      <c r="C547" s="86"/>
      <c r="D547" s="21"/>
      <c r="E547" s="86"/>
      <c r="F547" s="88"/>
      <c r="G547" s="88"/>
      <c r="H547" s="160"/>
      <c r="I547" s="185"/>
      <c r="J547" s="173"/>
      <c r="K547" s="159"/>
      <c r="L547" s="130"/>
    </row>
    <row r="548" spans="1:12" ht="14.25" customHeight="1">
      <c r="A548" s="15"/>
      <c r="B548" s="19"/>
      <c r="C548" s="88"/>
      <c r="D548" s="21"/>
      <c r="E548" s="11"/>
      <c r="F548" s="88"/>
      <c r="G548" s="88"/>
      <c r="H548" s="160"/>
      <c r="I548" s="185"/>
      <c r="J548" s="173"/>
      <c r="K548" s="159"/>
      <c r="L548" s="130"/>
    </row>
    <row r="549" spans="1:12" ht="15" customHeight="1">
      <c r="A549" s="15"/>
      <c r="B549" s="19"/>
      <c r="C549" s="88"/>
      <c r="D549" s="21"/>
      <c r="E549" s="11"/>
      <c r="F549" s="88"/>
      <c r="G549" s="88"/>
      <c r="H549" s="160"/>
      <c r="I549" s="185"/>
      <c r="J549" s="173"/>
      <c r="K549" s="159"/>
      <c r="L549" s="130"/>
    </row>
    <row r="550" spans="1:12" ht="15.75" customHeight="1">
      <c r="A550" s="15"/>
      <c r="B550" s="19"/>
      <c r="C550" s="88"/>
      <c r="D550" s="21"/>
      <c r="E550" s="11"/>
      <c r="F550" s="88"/>
      <c r="G550" s="88"/>
      <c r="H550" s="160"/>
      <c r="I550" s="185"/>
      <c r="J550" s="173"/>
      <c r="K550" s="159"/>
      <c r="L550" s="130"/>
    </row>
    <row r="551" spans="1:12" ht="16.5" customHeight="1">
      <c r="A551" s="15"/>
      <c r="B551" s="19"/>
      <c r="C551" s="174"/>
      <c r="D551" s="21"/>
      <c r="E551" s="11"/>
      <c r="F551" s="88"/>
      <c r="G551" s="88"/>
      <c r="H551" s="160"/>
      <c r="I551" s="185"/>
      <c r="J551" s="173"/>
      <c r="K551" s="159"/>
      <c r="L551" s="130"/>
    </row>
    <row r="552" spans="1:12" ht="16.5" customHeight="1">
      <c r="A552" s="15"/>
      <c r="B552" s="19"/>
      <c r="C552" s="174"/>
      <c r="D552" s="21"/>
      <c r="E552" s="11"/>
      <c r="F552" s="88"/>
      <c r="G552" s="88"/>
      <c r="H552" s="160"/>
      <c r="I552" s="185"/>
      <c r="J552" s="173"/>
      <c r="K552" s="159"/>
      <c r="L552" s="130"/>
    </row>
    <row r="553" spans="1:12" ht="16.5" customHeight="1">
      <c r="A553" s="15"/>
      <c r="B553" s="19"/>
      <c r="C553" s="174"/>
      <c r="D553" s="21"/>
      <c r="E553" s="11"/>
      <c r="F553" s="88"/>
      <c r="G553" s="88"/>
      <c r="H553" s="160"/>
      <c r="I553" s="185"/>
      <c r="J553" s="173"/>
      <c r="K553" s="159"/>
      <c r="L553" s="130"/>
    </row>
    <row r="554" spans="1:12" ht="17.25" customHeight="1">
      <c r="A554" s="15"/>
      <c r="B554" s="19"/>
      <c r="C554" s="174"/>
      <c r="D554" s="21"/>
      <c r="E554" s="11"/>
      <c r="F554" s="174"/>
      <c r="G554" s="174"/>
      <c r="H554" s="160"/>
      <c r="I554" s="185"/>
      <c r="J554" s="173"/>
      <c r="K554" s="159"/>
      <c r="L554" s="132"/>
    </row>
    <row r="555" spans="1:12" ht="16.5" customHeight="1">
      <c r="A555" s="10" t="s">
        <v>328</v>
      </c>
      <c r="B555" s="4"/>
      <c r="C555" s="84" t="s">
        <v>107</v>
      </c>
      <c r="D555" s="137" t="s">
        <v>108</v>
      </c>
      <c r="E555" s="84" t="s">
        <v>79</v>
      </c>
      <c r="F555" s="84" t="s">
        <v>151</v>
      </c>
      <c r="G555" s="84" t="s">
        <v>714</v>
      </c>
      <c r="H555" s="204" t="s">
        <v>709</v>
      </c>
      <c r="I555" s="183">
        <f>SUM(I558:I562)</f>
        <v>4101.58</v>
      </c>
      <c r="J555" s="183">
        <f>SUM(J558:J562)</f>
        <v>3088</v>
      </c>
      <c r="K555" s="183">
        <f>SUM(K558:K562)</f>
        <v>1013.58</v>
      </c>
      <c r="L555" s="142"/>
    </row>
    <row r="556" spans="1:12" ht="16.5" customHeight="1">
      <c r="A556" s="5"/>
      <c r="B556" s="6"/>
      <c r="C556" s="88"/>
      <c r="D556" s="153"/>
      <c r="E556" s="88"/>
      <c r="F556" s="88"/>
      <c r="G556" s="88"/>
      <c r="H556" s="160" t="s">
        <v>45</v>
      </c>
      <c r="I556" s="185"/>
      <c r="J556" s="173"/>
      <c r="K556" s="159"/>
      <c r="L556" s="142"/>
    </row>
    <row r="557" spans="1:12" ht="16.5" customHeight="1">
      <c r="A557" s="15"/>
      <c r="B557" s="19"/>
      <c r="C557" s="88"/>
      <c r="D557" s="21"/>
      <c r="E557" s="88"/>
      <c r="F557" s="88"/>
      <c r="G557" s="88"/>
      <c r="H557" s="160"/>
      <c r="I557" s="185"/>
      <c r="J557" s="173"/>
      <c r="K557" s="159"/>
      <c r="L557" s="142"/>
    </row>
    <row r="558" spans="1:12" ht="16.5" customHeight="1">
      <c r="A558" s="15"/>
      <c r="B558" s="19"/>
      <c r="C558" s="88"/>
      <c r="D558" s="21"/>
      <c r="E558" s="88"/>
      <c r="F558" s="88"/>
      <c r="G558" s="88"/>
      <c r="H558" s="160" t="s">
        <v>494</v>
      </c>
      <c r="I558" s="185">
        <f>SUM(J558:K558)</f>
        <v>2598</v>
      </c>
      <c r="J558" s="173">
        <v>2598</v>
      </c>
      <c r="K558" s="159">
        <v>0</v>
      </c>
      <c r="L558" s="142"/>
    </row>
    <row r="559" spans="1:12" ht="16.5" customHeight="1">
      <c r="A559" s="15"/>
      <c r="B559" s="19"/>
      <c r="C559" s="88"/>
      <c r="D559" s="21"/>
      <c r="E559" s="11"/>
      <c r="F559" s="88"/>
      <c r="G559" s="88"/>
      <c r="H559" s="160" t="s">
        <v>495</v>
      </c>
      <c r="I559" s="185">
        <f>SUM(J559:K559)</f>
        <v>68</v>
      </c>
      <c r="J559" s="173">
        <v>68</v>
      </c>
      <c r="K559" s="159">
        <v>0</v>
      </c>
      <c r="L559" s="142"/>
    </row>
    <row r="560" spans="1:12" ht="16.5" customHeight="1">
      <c r="A560" s="15"/>
      <c r="B560" s="19"/>
      <c r="C560" s="88"/>
      <c r="D560" s="21"/>
      <c r="E560" s="11"/>
      <c r="F560" s="88"/>
      <c r="G560" s="88"/>
      <c r="H560" s="160" t="s">
        <v>708</v>
      </c>
      <c r="I560" s="185">
        <f>SUM(J560:K560)</f>
        <v>1435.58</v>
      </c>
      <c r="J560" s="173">
        <v>422</v>
      </c>
      <c r="K560" s="159">
        <v>1013.58</v>
      </c>
      <c r="L560" s="142"/>
    </row>
    <row r="561" spans="1:12" ht="16.5" customHeight="1">
      <c r="A561" s="15"/>
      <c r="B561" s="19"/>
      <c r="C561" s="88"/>
      <c r="D561" s="21"/>
      <c r="E561" s="11"/>
      <c r="F561" s="88"/>
      <c r="G561" s="88"/>
      <c r="H561" s="160"/>
      <c r="I561" s="185"/>
      <c r="J561" s="173"/>
      <c r="K561" s="159"/>
      <c r="L561" s="142"/>
    </row>
    <row r="562" spans="1:12" ht="16.5" customHeight="1">
      <c r="A562" s="15"/>
      <c r="B562" s="19"/>
      <c r="C562" s="174"/>
      <c r="D562" s="21"/>
      <c r="E562" s="11"/>
      <c r="F562" s="88"/>
      <c r="G562" s="88"/>
      <c r="H562" s="160"/>
      <c r="I562" s="185"/>
      <c r="J562" s="173"/>
      <c r="K562" s="159"/>
      <c r="L562" s="142"/>
    </row>
    <row r="563" spans="1:12" ht="16.5" customHeight="1">
      <c r="A563" s="15"/>
      <c r="B563" s="19"/>
      <c r="C563" s="174"/>
      <c r="D563" s="21"/>
      <c r="E563" s="11"/>
      <c r="F563" s="88"/>
      <c r="G563" s="88"/>
      <c r="H563" s="160"/>
      <c r="I563" s="185"/>
      <c r="J563" s="173"/>
      <c r="K563" s="159"/>
      <c r="L563" s="142"/>
    </row>
    <row r="564" spans="1:12" ht="16.5" customHeight="1">
      <c r="A564" s="15"/>
      <c r="B564" s="19"/>
      <c r="C564" s="174"/>
      <c r="D564" s="21"/>
      <c r="E564" s="11"/>
      <c r="F564" s="88"/>
      <c r="G564" s="88"/>
      <c r="H564" s="160"/>
      <c r="I564" s="185"/>
      <c r="J564" s="173"/>
      <c r="K564" s="159"/>
      <c r="L564" s="142"/>
    </row>
    <row r="565" spans="1:12" ht="16.5" customHeight="1">
      <c r="A565" s="15"/>
      <c r="B565" s="19"/>
      <c r="C565" s="174"/>
      <c r="D565" s="21"/>
      <c r="E565" s="11"/>
      <c r="F565" s="88"/>
      <c r="G565" s="88"/>
      <c r="H565" s="160"/>
      <c r="I565" s="185"/>
      <c r="J565" s="173"/>
      <c r="K565" s="159"/>
      <c r="L565" s="142"/>
    </row>
    <row r="566" spans="1:12" ht="16.5" customHeight="1">
      <c r="A566" s="15"/>
      <c r="B566" s="19"/>
      <c r="C566" s="174"/>
      <c r="D566" s="21"/>
      <c r="E566" s="11"/>
      <c r="F566" s="88"/>
      <c r="G566" s="88"/>
      <c r="H566" s="160"/>
      <c r="I566" s="185"/>
      <c r="J566" s="173"/>
      <c r="K566" s="159"/>
      <c r="L566" s="142"/>
    </row>
    <row r="567" spans="1:12" ht="16.5" customHeight="1">
      <c r="A567" s="15"/>
      <c r="B567" s="19"/>
      <c r="C567" s="174"/>
      <c r="D567" s="21"/>
      <c r="E567" s="11"/>
      <c r="F567" s="88"/>
      <c r="G567" s="88"/>
      <c r="H567" s="160"/>
      <c r="I567" s="185"/>
      <c r="J567" s="173"/>
      <c r="K567" s="159"/>
      <c r="L567" s="142"/>
    </row>
    <row r="568" spans="1:12" ht="16.5" customHeight="1">
      <c r="A568" s="15"/>
      <c r="B568" s="19"/>
      <c r="C568" s="174"/>
      <c r="D568" s="21"/>
      <c r="E568" s="11"/>
      <c r="F568" s="88"/>
      <c r="G568" s="88"/>
      <c r="H568" s="160"/>
      <c r="I568" s="185"/>
      <c r="J568" s="173"/>
      <c r="K568" s="159"/>
      <c r="L568" s="142"/>
    </row>
    <row r="569" spans="1:12" ht="16.5" customHeight="1">
      <c r="A569" s="15"/>
      <c r="B569" s="19"/>
      <c r="C569" s="174"/>
      <c r="D569" s="21"/>
      <c r="E569" s="11"/>
      <c r="F569" s="88"/>
      <c r="G569" s="88"/>
      <c r="H569" s="160"/>
      <c r="I569" s="185"/>
      <c r="J569" s="173"/>
      <c r="K569" s="159"/>
      <c r="L569" s="142"/>
    </row>
    <row r="570" spans="1:12" ht="16.5" customHeight="1">
      <c r="A570" s="15"/>
      <c r="B570" s="19"/>
      <c r="C570" s="174"/>
      <c r="D570" s="21"/>
      <c r="E570" s="11"/>
      <c r="F570" s="88"/>
      <c r="G570" s="88"/>
      <c r="H570" s="160"/>
      <c r="I570" s="185"/>
      <c r="J570" s="173"/>
      <c r="K570" s="159"/>
      <c r="L570" s="142"/>
    </row>
    <row r="571" spans="1:12" ht="16.5" customHeight="1">
      <c r="A571" s="15"/>
      <c r="B571" s="19"/>
      <c r="C571" s="174"/>
      <c r="D571" s="21"/>
      <c r="E571" s="11"/>
      <c r="F571" s="88"/>
      <c r="G571" s="88"/>
      <c r="H571" s="160"/>
      <c r="I571" s="185"/>
      <c r="J571" s="173"/>
      <c r="K571" s="159"/>
      <c r="L571" s="142"/>
    </row>
    <row r="572" spans="1:12" ht="16.5" customHeight="1">
      <c r="A572" s="15"/>
      <c r="B572" s="19"/>
      <c r="C572" s="174"/>
      <c r="D572" s="21"/>
      <c r="E572" s="11"/>
      <c r="F572" s="174"/>
      <c r="G572" s="88"/>
      <c r="H572" s="160"/>
      <c r="I572" s="185"/>
      <c r="J572" s="173"/>
      <c r="K572" s="159"/>
      <c r="L572" s="142"/>
    </row>
    <row r="573" spans="1:12" ht="20.25" customHeight="1">
      <c r="A573" s="15"/>
      <c r="B573" s="19"/>
      <c r="C573" s="174"/>
      <c r="D573" s="21"/>
      <c r="E573" s="11"/>
      <c r="F573" s="174"/>
      <c r="G573" s="88"/>
      <c r="H573" s="160"/>
      <c r="I573" s="185"/>
      <c r="J573" s="173"/>
      <c r="K573" s="159"/>
      <c r="L573" s="142"/>
    </row>
    <row r="574" spans="1:12" ht="18.75" customHeight="1">
      <c r="A574" s="10" t="s">
        <v>21</v>
      </c>
      <c r="B574" s="4"/>
      <c r="C574" s="84" t="s">
        <v>266</v>
      </c>
      <c r="D574" s="99" t="s">
        <v>22</v>
      </c>
      <c r="E574" s="84" t="s">
        <v>596</v>
      </c>
      <c r="F574" s="84" t="s">
        <v>14</v>
      </c>
      <c r="G574" s="84" t="s">
        <v>299</v>
      </c>
      <c r="H574" s="204" t="s">
        <v>709</v>
      </c>
      <c r="I574" s="183">
        <f>SUM(I577:I581)</f>
        <v>16986.1</v>
      </c>
      <c r="J574" s="183">
        <f>SUM(J577:J581)</f>
        <v>16161.2</v>
      </c>
      <c r="K574" s="183">
        <f>SUM(K577:K581)</f>
        <v>824.9</v>
      </c>
      <c r="L574" s="258"/>
    </row>
    <row r="575" spans="1:12" ht="18.75" customHeight="1">
      <c r="A575" s="5"/>
      <c r="B575" s="6"/>
      <c r="C575" s="86"/>
      <c r="D575" s="208"/>
      <c r="E575" s="86"/>
      <c r="F575" s="86"/>
      <c r="G575" s="86"/>
      <c r="H575" s="160" t="s">
        <v>45</v>
      </c>
      <c r="I575" s="185"/>
      <c r="J575" s="173"/>
      <c r="K575" s="159"/>
      <c r="L575" s="142"/>
    </row>
    <row r="576" spans="1:12" ht="18.75" customHeight="1">
      <c r="A576" s="15"/>
      <c r="B576" s="19"/>
      <c r="C576" s="86"/>
      <c r="D576" s="21"/>
      <c r="E576" s="86"/>
      <c r="F576" s="86"/>
      <c r="G576" s="86"/>
      <c r="H576" s="160"/>
      <c r="I576" s="185"/>
      <c r="J576" s="173"/>
      <c r="K576" s="159"/>
      <c r="L576" s="142"/>
    </row>
    <row r="577" spans="1:12" ht="18.75" customHeight="1">
      <c r="A577" s="15"/>
      <c r="B577" s="19"/>
      <c r="C577" s="88"/>
      <c r="D577" s="21"/>
      <c r="E577" s="86"/>
      <c r="F577" s="86"/>
      <c r="G577" s="86"/>
      <c r="H577" s="160" t="s">
        <v>494</v>
      </c>
      <c r="I577" s="185">
        <f>SUM(J577:K577)</f>
        <v>490</v>
      </c>
      <c r="J577" s="173">
        <v>490</v>
      </c>
      <c r="K577" s="159">
        <v>0</v>
      </c>
      <c r="L577" s="142"/>
    </row>
    <row r="578" spans="1:12" ht="18.75" customHeight="1">
      <c r="A578" s="15"/>
      <c r="B578" s="19"/>
      <c r="C578" s="88"/>
      <c r="D578" s="21"/>
      <c r="E578" s="86"/>
      <c r="F578" s="86"/>
      <c r="G578" s="88"/>
      <c r="H578" s="160" t="s">
        <v>495</v>
      </c>
      <c r="I578" s="185">
        <f>SUM(J578:K578)</f>
        <v>16198</v>
      </c>
      <c r="J578" s="173">
        <v>15388</v>
      </c>
      <c r="K578" s="159">
        <v>810</v>
      </c>
      <c r="L578" s="142"/>
    </row>
    <row r="579" spans="1:12" ht="18.75" customHeight="1">
      <c r="A579" s="15"/>
      <c r="B579" s="19"/>
      <c r="C579" s="174"/>
      <c r="D579" s="21"/>
      <c r="E579" s="86"/>
      <c r="F579" s="86"/>
      <c r="G579" s="88"/>
      <c r="H579" s="160" t="s">
        <v>708</v>
      </c>
      <c r="I579" s="185">
        <f>SUM(J579:K579)</f>
        <v>298.09999999999997</v>
      </c>
      <c r="J579" s="173">
        <v>283.2</v>
      </c>
      <c r="K579" s="159">
        <v>14.9</v>
      </c>
      <c r="L579" s="142"/>
    </row>
    <row r="580" spans="1:12" ht="18.75" customHeight="1">
      <c r="A580" s="15"/>
      <c r="B580" s="19"/>
      <c r="C580" s="174"/>
      <c r="D580" s="21"/>
      <c r="E580" s="256"/>
      <c r="F580" s="86"/>
      <c r="G580" s="240"/>
      <c r="H580" s="160"/>
      <c r="I580" s="185"/>
      <c r="J580" s="173"/>
      <c r="K580" s="159"/>
      <c r="L580" s="142"/>
    </row>
    <row r="581" spans="1:12" ht="15.75" customHeight="1">
      <c r="A581" s="15"/>
      <c r="B581" s="19"/>
      <c r="C581" s="174"/>
      <c r="D581" s="21"/>
      <c r="E581" s="256"/>
      <c r="F581" s="86"/>
      <c r="G581" s="240"/>
      <c r="H581" s="160"/>
      <c r="I581" s="185"/>
      <c r="J581" s="173"/>
      <c r="K581" s="159"/>
      <c r="L581" s="142"/>
    </row>
    <row r="582" spans="1:12" ht="15.75" customHeight="1">
      <c r="A582" s="15"/>
      <c r="B582" s="19"/>
      <c r="C582" s="174"/>
      <c r="D582" s="21"/>
      <c r="E582" s="11"/>
      <c r="F582" s="88"/>
      <c r="G582" s="12"/>
      <c r="H582" s="160"/>
      <c r="I582" s="185"/>
      <c r="J582" s="173"/>
      <c r="K582" s="159"/>
      <c r="L582" s="142"/>
    </row>
    <row r="583" spans="1:12" ht="18.75" customHeight="1">
      <c r="A583" s="17"/>
      <c r="B583" s="20"/>
      <c r="C583" s="242"/>
      <c r="D583" s="23"/>
      <c r="E583" s="13"/>
      <c r="F583" s="155"/>
      <c r="G583" s="14"/>
      <c r="H583" s="157"/>
      <c r="I583" s="188"/>
      <c r="J583" s="176"/>
      <c r="K583" s="161"/>
      <c r="L583" s="147"/>
    </row>
    <row r="584" spans="1:12" ht="18.75" customHeight="1">
      <c r="A584" s="10" t="s">
        <v>418</v>
      </c>
      <c r="B584" s="4"/>
      <c r="C584" s="84" t="s">
        <v>306</v>
      </c>
      <c r="D584" s="137" t="s">
        <v>358</v>
      </c>
      <c r="E584" s="84" t="s">
        <v>434</v>
      </c>
      <c r="F584" s="84" t="s">
        <v>307</v>
      </c>
      <c r="G584" s="136" t="s">
        <v>470</v>
      </c>
      <c r="H584" s="204" t="s">
        <v>709</v>
      </c>
      <c r="I584" s="183">
        <f>SUM(I587:I591)</f>
        <v>1540</v>
      </c>
      <c r="J584" s="183">
        <f>SUM(J587:J591)</f>
        <v>1540</v>
      </c>
      <c r="K584" s="183">
        <f>SUM(K587:K591)</f>
        <v>0</v>
      </c>
      <c r="L584" s="137" t="s">
        <v>378</v>
      </c>
    </row>
    <row r="585" spans="1:12" ht="18.75" customHeight="1">
      <c r="A585" s="5"/>
      <c r="B585" s="6"/>
      <c r="C585" s="88"/>
      <c r="D585" s="153"/>
      <c r="E585" s="88"/>
      <c r="F585" s="88"/>
      <c r="G585" s="88"/>
      <c r="H585" s="160" t="s">
        <v>45</v>
      </c>
      <c r="I585" s="185"/>
      <c r="J585" s="173"/>
      <c r="K585" s="159"/>
      <c r="L585" s="130"/>
    </row>
    <row r="586" spans="1:12" ht="18.75" customHeight="1">
      <c r="A586" s="15"/>
      <c r="B586" s="19"/>
      <c r="C586" s="88"/>
      <c r="D586" s="21"/>
      <c r="E586" s="88"/>
      <c r="F586" s="88"/>
      <c r="G586" s="88"/>
      <c r="H586" s="160"/>
      <c r="I586" s="185"/>
      <c r="J586" s="173"/>
      <c r="K586" s="159"/>
      <c r="L586" s="130"/>
    </row>
    <row r="587" spans="1:12" ht="18.75" customHeight="1">
      <c r="A587" s="15"/>
      <c r="B587" s="19"/>
      <c r="C587" s="88"/>
      <c r="D587" s="21"/>
      <c r="E587" s="88"/>
      <c r="F587" s="88"/>
      <c r="G587" s="88"/>
      <c r="H587" s="160" t="s">
        <v>494</v>
      </c>
      <c r="I587" s="185">
        <f>SUM(J587:K587)</f>
        <v>1540</v>
      </c>
      <c r="J587" s="173">
        <v>1540</v>
      </c>
      <c r="K587" s="159">
        <v>0</v>
      </c>
      <c r="L587" s="130"/>
    </row>
    <row r="588" spans="1:12" ht="18.75" customHeight="1">
      <c r="A588" s="15"/>
      <c r="B588" s="19"/>
      <c r="C588" s="88"/>
      <c r="D588" s="21"/>
      <c r="E588" s="88"/>
      <c r="F588" s="88"/>
      <c r="G588" s="88"/>
      <c r="H588" s="160" t="s">
        <v>495</v>
      </c>
      <c r="I588" s="185">
        <f>SUM(J588:K588)</f>
        <v>0</v>
      </c>
      <c r="J588" s="173">
        <v>0</v>
      </c>
      <c r="K588" s="159">
        <v>0</v>
      </c>
      <c r="L588" s="130"/>
    </row>
    <row r="589" spans="1:12" ht="18.75" customHeight="1">
      <c r="A589" s="15"/>
      <c r="B589" s="19"/>
      <c r="C589" s="88"/>
      <c r="D589" s="21"/>
      <c r="E589" s="88"/>
      <c r="F589" s="88"/>
      <c r="G589" s="88"/>
      <c r="H589" s="160" t="s">
        <v>708</v>
      </c>
      <c r="I589" s="185">
        <f>SUM(J589:K589)</f>
        <v>0</v>
      </c>
      <c r="J589" s="173">
        <v>0</v>
      </c>
      <c r="K589" s="159">
        <v>0</v>
      </c>
      <c r="L589" s="130"/>
    </row>
    <row r="590" spans="1:12" ht="18.75" customHeight="1">
      <c r="A590" s="15"/>
      <c r="B590" s="19"/>
      <c r="C590" s="88"/>
      <c r="D590" s="21"/>
      <c r="E590" s="11"/>
      <c r="F590" s="88"/>
      <c r="G590" s="88"/>
      <c r="H590" s="160"/>
      <c r="I590" s="185"/>
      <c r="J590" s="173"/>
      <c r="K590" s="159"/>
      <c r="L590" s="130"/>
    </row>
    <row r="591" spans="1:12" ht="18.75" customHeight="1">
      <c r="A591" s="15"/>
      <c r="B591" s="19"/>
      <c r="C591" s="174"/>
      <c r="D591" s="21"/>
      <c r="E591" s="11"/>
      <c r="F591" s="88"/>
      <c r="G591" s="88"/>
      <c r="H591" s="160"/>
      <c r="I591" s="185"/>
      <c r="J591" s="173"/>
      <c r="K591" s="159"/>
      <c r="L591" s="130"/>
    </row>
    <row r="592" spans="1:12" ht="26.25" customHeight="1">
      <c r="A592" s="15"/>
      <c r="B592" s="19"/>
      <c r="C592" s="174"/>
      <c r="D592" s="21"/>
      <c r="E592" s="11"/>
      <c r="F592" s="88"/>
      <c r="G592" s="88"/>
      <c r="H592" s="160"/>
      <c r="I592" s="185"/>
      <c r="J592" s="173"/>
      <c r="K592" s="159"/>
      <c r="L592" s="130"/>
    </row>
    <row r="593" spans="1:12" ht="18.75" customHeight="1">
      <c r="A593" s="17"/>
      <c r="B593" s="20"/>
      <c r="C593" s="242"/>
      <c r="D593" s="23"/>
      <c r="E593" s="13"/>
      <c r="F593" s="242"/>
      <c r="G593" s="155"/>
      <c r="H593" s="157"/>
      <c r="I593" s="188"/>
      <c r="J593" s="176"/>
      <c r="K593" s="161"/>
      <c r="L593" s="132"/>
    </row>
    <row r="594" spans="1:12" ht="18.75" customHeight="1">
      <c r="A594" s="10" t="s">
        <v>245</v>
      </c>
      <c r="B594" s="4"/>
      <c r="C594" s="84" t="s">
        <v>68</v>
      </c>
      <c r="D594" s="137" t="s">
        <v>396</v>
      </c>
      <c r="E594" s="84" t="s">
        <v>434</v>
      </c>
      <c r="F594" s="84" t="s">
        <v>434</v>
      </c>
      <c r="G594" s="136" t="s">
        <v>20</v>
      </c>
      <c r="H594" s="204">
        <v>2011</v>
      </c>
      <c r="I594" s="183">
        <f>SUM(J594:K594)</f>
        <v>11056.8</v>
      </c>
      <c r="J594" s="183">
        <f>SUM(J596)</f>
        <v>11056.8</v>
      </c>
      <c r="K594" s="183">
        <f>SUM(K596)</f>
        <v>0</v>
      </c>
      <c r="L594" s="137" t="s">
        <v>300</v>
      </c>
    </row>
    <row r="595" spans="1:12" ht="18.75" customHeight="1">
      <c r="A595" s="5"/>
      <c r="B595" s="6"/>
      <c r="C595" s="86"/>
      <c r="D595" s="153"/>
      <c r="E595" s="88"/>
      <c r="F595" s="88"/>
      <c r="G595" s="140"/>
      <c r="H595" s="160" t="s">
        <v>417</v>
      </c>
      <c r="I595" s="173"/>
      <c r="J595" s="173"/>
      <c r="K595" s="159"/>
      <c r="L595" s="130"/>
    </row>
    <row r="596" spans="1:12" ht="18.75" customHeight="1">
      <c r="A596" s="15"/>
      <c r="B596" s="19"/>
      <c r="C596" s="86"/>
      <c r="D596" s="21"/>
      <c r="E596" s="88"/>
      <c r="F596" s="88"/>
      <c r="G596" s="140"/>
      <c r="H596" s="160" t="s">
        <v>680</v>
      </c>
      <c r="I596" s="173">
        <f>SUM(J596:K596)</f>
        <v>11056.8</v>
      </c>
      <c r="J596" s="173">
        <v>11056.8</v>
      </c>
      <c r="K596" s="159">
        <v>0</v>
      </c>
      <c r="L596" s="130"/>
    </row>
    <row r="597" spans="1:12" ht="18.75" customHeight="1">
      <c r="A597" s="15"/>
      <c r="B597" s="19"/>
      <c r="C597" s="86"/>
      <c r="D597" s="21"/>
      <c r="E597" s="88"/>
      <c r="F597" s="88"/>
      <c r="G597" s="140"/>
      <c r="H597" s="160"/>
      <c r="I597" s="172"/>
      <c r="J597" s="173"/>
      <c r="K597" s="159"/>
      <c r="L597" s="130"/>
    </row>
    <row r="598" spans="1:12" ht="18.75" customHeight="1">
      <c r="A598" s="15"/>
      <c r="B598" s="19"/>
      <c r="C598" s="86"/>
      <c r="D598" s="21"/>
      <c r="E598" s="88"/>
      <c r="F598" s="88"/>
      <c r="G598" s="140"/>
      <c r="H598" s="160"/>
      <c r="I598" s="172"/>
      <c r="J598" s="173"/>
      <c r="K598" s="159"/>
      <c r="L598" s="130"/>
    </row>
    <row r="599" spans="1:12" ht="18.75" customHeight="1">
      <c r="A599" s="15"/>
      <c r="B599" s="19"/>
      <c r="C599" s="88"/>
      <c r="D599" s="21"/>
      <c r="E599" s="88"/>
      <c r="F599" s="88"/>
      <c r="G599" s="140"/>
      <c r="H599" s="160"/>
      <c r="I599" s="185"/>
      <c r="J599" s="173"/>
      <c r="K599" s="159"/>
      <c r="L599" s="130"/>
    </row>
    <row r="600" spans="1:12" ht="18.75" customHeight="1">
      <c r="A600" s="15"/>
      <c r="B600" s="19"/>
      <c r="C600" s="88"/>
      <c r="D600" s="21"/>
      <c r="E600" s="88"/>
      <c r="F600" s="88"/>
      <c r="G600" s="140"/>
      <c r="H600" s="160"/>
      <c r="I600" s="185"/>
      <c r="J600" s="173"/>
      <c r="K600" s="159"/>
      <c r="L600" s="130"/>
    </row>
    <row r="601" spans="1:12" ht="18.75" customHeight="1">
      <c r="A601" s="15"/>
      <c r="B601" s="19"/>
      <c r="C601" s="174"/>
      <c r="D601" s="21"/>
      <c r="E601" s="88"/>
      <c r="F601" s="88"/>
      <c r="G601" s="140"/>
      <c r="H601" s="160"/>
      <c r="I601" s="185"/>
      <c r="J601" s="173"/>
      <c r="K601" s="159"/>
      <c r="L601" s="130"/>
    </row>
    <row r="602" spans="1:12" ht="18.75" customHeight="1">
      <c r="A602" s="17"/>
      <c r="B602" s="20"/>
      <c r="C602" s="242"/>
      <c r="D602" s="23"/>
      <c r="E602" s="13"/>
      <c r="F602" s="242"/>
      <c r="G602" s="155"/>
      <c r="H602" s="157"/>
      <c r="I602" s="188"/>
      <c r="J602" s="176"/>
      <c r="K602" s="161"/>
      <c r="L602" s="132"/>
    </row>
    <row r="603" spans="1:12" ht="18.75" customHeight="1">
      <c r="A603" s="10" t="s">
        <v>710</v>
      </c>
      <c r="B603" s="4"/>
      <c r="C603" s="84" t="s">
        <v>404</v>
      </c>
      <c r="D603" s="137" t="s">
        <v>359</v>
      </c>
      <c r="E603" s="84" t="s">
        <v>730</v>
      </c>
      <c r="F603" s="84" t="s">
        <v>689</v>
      </c>
      <c r="G603" s="84" t="s">
        <v>384</v>
      </c>
      <c r="H603" s="204" t="s">
        <v>172</v>
      </c>
      <c r="I603" s="183">
        <f>J603+K603</f>
        <v>65088.064</v>
      </c>
      <c r="J603" s="183">
        <f>SUM(J606:J611)</f>
        <v>58574.263999999996</v>
      </c>
      <c r="K603" s="158">
        <f>SUM(K606:K611)</f>
        <v>6513.8</v>
      </c>
      <c r="L603" s="137"/>
    </row>
    <row r="604" spans="1:12" ht="18.75" customHeight="1">
      <c r="A604" s="5"/>
      <c r="B604" s="6"/>
      <c r="C604" s="88"/>
      <c r="D604" s="153"/>
      <c r="E604" s="86"/>
      <c r="F604" s="88"/>
      <c r="G604" s="86"/>
      <c r="H604" s="160" t="s">
        <v>45</v>
      </c>
      <c r="I604" s="185"/>
      <c r="J604" s="173"/>
      <c r="K604" s="159"/>
      <c r="L604" s="153"/>
    </row>
    <row r="605" spans="1:12" ht="18.75" customHeight="1">
      <c r="A605" s="15"/>
      <c r="B605" s="19"/>
      <c r="C605" s="88"/>
      <c r="D605" s="21"/>
      <c r="E605" s="86"/>
      <c r="F605" s="88"/>
      <c r="G605" s="86"/>
      <c r="H605" s="160"/>
      <c r="I605" s="185"/>
      <c r="J605" s="173"/>
      <c r="K605" s="159"/>
      <c r="L605" s="153"/>
    </row>
    <row r="606" spans="1:12" ht="18.75" customHeight="1">
      <c r="A606" s="15"/>
      <c r="B606" s="19"/>
      <c r="C606" s="88"/>
      <c r="D606" s="21"/>
      <c r="E606" s="86"/>
      <c r="F606" s="88"/>
      <c r="G606" s="86"/>
      <c r="H606" s="160" t="s">
        <v>494</v>
      </c>
      <c r="I606" s="185">
        <f>SUM(J606:K606)</f>
        <v>20829.005</v>
      </c>
      <c r="J606" s="173">
        <v>20829.005</v>
      </c>
      <c r="K606" s="159">
        <v>0</v>
      </c>
      <c r="L606" s="153"/>
    </row>
    <row r="607" spans="1:12" ht="18.75" customHeight="1">
      <c r="A607" s="15"/>
      <c r="B607" s="19"/>
      <c r="C607" s="174"/>
      <c r="D607" s="21"/>
      <c r="E607" s="11"/>
      <c r="F607" s="88"/>
      <c r="G607" s="86"/>
      <c r="H607" s="160" t="s">
        <v>495</v>
      </c>
      <c r="I607" s="185">
        <f>SUM(J607:K607)</f>
        <v>10417.721</v>
      </c>
      <c r="J607" s="173">
        <v>10417.721</v>
      </c>
      <c r="K607" s="159">
        <v>0</v>
      </c>
      <c r="L607" s="153"/>
    </row>
    <row r="608" spans="1:12" ht="18.75" customHeight="1">
      <c r="A608" s="15"/>
      <c r="B608" s="19"/>
      <c r="C608" s="174"/>
      <c r="D608" s="21"/>
      <c r="E608" s="11"/>
      <c r="F608" s="88"/>
      <c r="G608" s="88"/>
      <c r="H608" s="160" t="s">
        <v>708</v>
      </c>
      <c r="I608" s="185">
        <f>SUM(J608:K608)</f>
        <v>13136.3</v>
      </c>
      <c r="J608" s="173">
        <v>13136.3</v>
      </c>
      <c r="K608" s="159">
        <v>0</v>
      </c>
      <c r="L608" s="153"/>
    </row>
    <row r="609" spans="1:12" ht="13.5" customHeight="1">
      <c r="A609" s="15"/>
      <c r="B609" s="19"/>
      <c r="C609" s="174"/>
      <c r="D609" s="21"/>
      <c r="E609" s="11"/>
      <c r="F609" s="88"/>
      <c r="G609" s="88"/>
      <c r="H609" s="160" t="s">
        <v>39</v>
      </c>
      <c r="I609" s="185">
        <f>SUM(J609:K609)</f>
        <v>2534.2</v>
      </c>
      <c r="J609" s="173">
        <v>2534.2</v>
      </c>
      <c r="K609" s="159">
        <v>0</v>
      </c>
      <c r="L609" s="153"/>
    </row>
    <row r="610" spans="1:12" ht="13.5" customHeight="1">
      <c r="A610" s="15"/>
      <c r="B610" s="19"/>
      <c r="C610" s="174"/>
      <c r="D610" s="21"/>
      <c r="E610" s="11"/>
      <c r="F610" s="88"/>
      <c r="G610" s="259"/>
      <c r="H610" s="160" t="s">
        <v>246</v>
      </c>
      <c r="I610" s="185">
        <f>J610+K610</f>
        <v>2697.038</v>
      </c>
      <c r="J610" s="173">
        <v>2697.038</v>
      </c>
      <c r="K610" s="159">
        <v>0</v>
      </c>
      <c r="L610" s="153"/>
    </row>
    <row r="611" spans="1:12" ht="13.5" customHeight="1">
      <c r="A611" s="15"/>
      <c r="B611" s="19"/>
      <c r="C611" s="174"/>
      <c r="D611" s="21"/>
      <c r="E611" s="11"/>
      <c r="F611" s="88"/>
      <c r="G611" s="259"/>
      <c r="H611" s="160" t="s">
        <v>247</v>
      </c>
      <c r="I611" s="185">
        <f>J611+K611</f>
        <v>15473.8</v>
      </c>
      <c r="J611" s="173">
        <v>8960</v>
      </c>
      <c r="K611" s="159">
        <v>6513.8</v>
      </c>
      <c r="L611" s="153"/>
    </row>
    <row r="612" spans="1:12" ht="13.5" customHeight="1">
      <c r="A612" s="15"/>
      <c r="B612" s="19"/>
      <c r="C612" s="174"/>
      <c r="D612" s="21"/>
      <c r="E612" s="11"/>
      <c r="F612" s="88"/>
      <c r="G612" s="259"/>
      <c r="H612" s="160"/>
      <c r="I612" s="185"/>
      <c r="J612" s="173"/>
      <c r="K612" s="159"/>
      <c r="L612" s="153"/>
    </row>
    <row r="613" spans="1:12" ht="13.5" customHeight="1">
      <c r="A613" s="15"/>
      <c r="B613" s="19"/>
      <c r="C613" s="174"/>
      <c r="D613" s="21"/>
      <c r="E613" s="11"/>
      <c r="F613" s="88"/>
      <c r="G613" s="259"/>
      <c r="H613" s="160"/>
      <c r="I613" s="185"/>
      <c r="J613" s="173"/>
      <c r="K613" s="159"/>
      <c r="L613" s="153"/>
    </row>
    <row r="614" spans="1:12" ht="13.5" customHeight="1">
      <c r="A614" s="15"/>
      <c r="B614" s="19"/>
      <c r="C614" s="174"/>
      <c r="D614" s="21"/>
      <c r="E614" s="11"/>
      <c r="F614" s="88"/>
      <c r="G614" s="259"/>
      <c r="H614" s="160"/>
      <c r="I614" s="185"/>
      <c r="J614" s="173"/>
      <c r="K614" s="159"/>
      <c r="L614" s="153"/>
    </row>
    <row r="615" spans="1:12" ht="13.5" customHeight="1">
      <c r="A615" s="15"/>
      <c r="B615" s="19"/>
      <c r="C615" s="174"/>
      <c r="D615" s="21"/>
      <c r="E615" s="11"/>
      <c r="F615" s="88"/>
      <c r="G615" s="259"/>
      <c r="H615" s="160"/>
      <c r="I615" s="185"/>
      <c r="J615" s="173"/>
      <c r="K615" s="159"/>
      <c r="L615" s="153"/>
    </row>
    <row r="616" spans="1:12" ht="13.5" customHeight="1">
      <c r="A616" s="15"/>
      <c r="B616" s="19"/>
      <c r="C616" s="174"/>
      <c r="D616" s="21"/>
      <c r="E616" s="11"/>
      <c r="F616" s="88"/>
      <c r="G616" s="259"/>
      <c r="H616" s="160"/>
      <c r="I616" s="185"/>
      <c r="J616" s="173"/>
      <c r="K616" s="159"/>
      <c r="L616" s="153"/>
    </row>
    <row r="617" spans="1:12" ht="13.5" customHeight="1">
      <c r="A617" s="15"/>
      <c r="B617" s="19"/>
      <c r="C617" s="174"/>
      <c r="D617" s="21"/>
      <c r="E617" s="11"/>
      <c r="F617" s="88"/>
      <c r="G617" s="259"/>
      <c r="H617" s="160"/>
      <c r="I617" s="185"/>
      <c r="J617" s="173"/>
      <c r="K617" s="159"/>
      <c r="L617" s="153"/>
    </row>
    <row r="618" spans="1:12" ht="13.5" customHeight="1">
      <c r="A618" s="17"/>
      <c r="B618" s="20"/>
      <c r="C618" s="242"/>
      <c r="D618" s="23"/>
      <c r="E618" s="13"/>
      <c r="F618" s="155"/>
      <c r="G618" s="260"/>
      <c r="H618" s="157"/>
      <c r="I618" s="188"/>
      <c r="J618" s="176"/>
      <c r="K618" s="161"/>
      <c r="L618" s="198"/>
    </row>
    <row r="619" spans="1:12" ht="18.75" customHeight="1">
      <c r="A619" s="10" t="s">
        <v>338</v>
      </c>
      <c r="B619" s="4"/>
      <c r="C619" s="84" t="s">
        <v>42</v>
      </c>
      <c r="D619" s="137" t="s">
        <v>339</v>
      </c>
      <c r="E619" s="84" t="s">
        <v>434</v>
      </c>
      <c r="F619" s="84" t="s">
        <v>367</v>
      </c>
      <c r="G619" s="136" t="s">
        <v>346</v>
      </c>
      <c r="H619" s="204" t="s">
        <v>501</v>
      </c>
      <c r="I619" s="183">
        <f>J619+K619</f>
        <v>1788418.071</v>
      </c>
      <c r="J619" s="183">
        <f>SUM(J622:J625)</f>
        <v>138232.312</v>
      </c>
      <c r="K619" s="183">
        <v>1650185.759</v>
      </c>
      <c r="L619" s="137" t="s">
        <v>67</v>
      </c>
    </row>
    <row r="620" spans="1:12" ht="18.75" customHeight="1">
      <c r="A620" s="5"/>
      <c r="B620" s="6"/>
      <c r="C620" s="88"/>
      <c r="D620" s="153"/>
      <c r="E620" s="88"/>
      <c r="F620" s="86"/>
      <c r="G620" s="140"/>
      <c r="H620" s="160" t="s">
        <v>45</v>
      </c>
      <c r="I620" s="185"/>
      <c r="J620" s="173"/>
      <c r="K620" s="159"/>
      <c r="L620" s="130"/>
    </row>
    <row r="621" spans="1:12" ht="18.75" customHeight="1">
      <c r="A621" s="15"/>
      <c r="B621" s="19"/>
      <c r="C621" s="88"/>
      <c r="D621" s="21"/>
      <c r="E621" s="88"/>
      <c r="F621" s="86"/>
      <c r="G621" s="140"/>
      <c r="H621" s="160"/>
      <c r="I621" s="185"/>
      <c r="J621" s="173"/>
      <c r="K621" s="159"/>
      <c r="L621" s="130"/>
    </row>
    <row r="622" spans="1:12" ht="18.75" customHeight="1">
      <c r="A622" s="15"/>
      <c r="B622" s="19"/>
      <c r="C622" s="88"/>
      <c r="D622" s="21"/>
      <c r="E622" s="88"/>
      <c r="F622" s="86"/>
      <c r="G622" s="140"/>
      <c r="H622" s="160" t="s">
        <v>494</v>
      </c>
      <c r="I622" s="185">
        <f>SUM(J622:K622)</f>
        <v>213325.502</v>
      </c>
      <c r="J622" s="173">
        <v>53357.4</v>
      </c>
      <c r="K622" s="159">
        <v>159968.102</v>
      </c>
      <c r="L622" s="130"/>
    </row>
    <row r="623" spans="1:12" ht="18.75" customHeight="1">
      <c r="A623" s="15"/>
      <c r="B623" s="19"/>
      <c r="C623" s="88"/>
      <c r="D623" s="21"/>
      <c r="E623" s="88"/>
      <c r="F623" s="86"/>
      <c r="G623" s="140"/>
      <c r="H623" s="160" t="s">
        <v>495</v>
      </c>
      <c r="I623" s="185">
        <f>SUM(J623:K623)</f>
        <v>476774.4</v>
      </c>
      <c r="J623" s="173">
        <v>40056.39</v>
      </c>
      <c r="K623" s="159">
        <v>436718.01</v>
      </c>
      <c r="L623" s="130"/>
    </row>
    <row r="624" spans="1:12" ht="18.75" customHeight="1">
      <c r="A624" s="15"/>
      <c r="B624" s="19"/>
      <c r="C624" s="174"/>
      <c r="D624" s="21"/>
      <c r="E624" s="88"/>
      <c r="F624" s="86"/>
      <c r="G624" s="140"/>
      <c r="H624" s="160" t="s">
        <v>708</v>
      </c>
      <c r="I624" s="185">
        <f>SUM(J624:K624)</f>
        <v>999205.1900000001</v>
      </c>
      <c r="J624" s="173">
        <v>34426.9</v>
      </c>
      <c r="K624" s="159">
        <v>964778.29</v>
      </c>
      <c r="L624" s="130"/>
    </row>
    <row r="625" spans="1:12" ht="18.75" customHeight="1">
      <c r="A625" s="15"/>
      <c r="B625" s="19"/>
      <c r="C625" s="174"/>
      <c r="D625" s="21"/>
      <c r="E625" s="11"/>
      <c r="F625" s="86"/>
      <c r="G625" s="140"/>
      <c r="H625" s="160" t="s">
        <v>365</v>
      </c>
      <c r="I625" s="185">
        <f>SUM(J625:K625)</f>
        <v>633941.162</v>
      </c>
      <c r="J625" s="173">
        <v>10391.622</v>
      </c>
      <c r="K625" s="159">
        <v>623549.54</v>
      </c>
      <c r="L625" s="130"/>
    </row>
    <row r="626" spans="1:12" ht="18.75" customHeight="1">
      <c r="A626" s="15"/>
      <c r="B626" s="19"/>
      <c r="C626" s="174"/>
      <c r="D626" s="21"/>
      <c r="E626" s="11"/>
      <c r="F626" s="86"/>
      <c r="G626" s="140"/>
      <c r="H626" s="160"/>
      <c r="I626" s="185"/>
      <c r="J626" s="173"/>
      <c r="K626" s="159"/>
      <c r="L626" s="130"/>
    </row>
    <row r="627" spans="1:12" ht="12.75" customHeight="1">
      <c r="A627" s="15"/>
      <c r="B627" s="19"/>
      <c r="C627" s="174"/>
      <c r="D627" s="21"/>
      <c r="E627" s="11"/>
      <c r="F627" s="86"/>
      <c r="G627" s="88"/>
      <c r="H627" s="160"/>
      <c r="I627" s="185"/>
      <c r="J627" s="173"/>
      <c r="K627" s="159"/>
      <c r="L627" s="130"/>
    </row>
    <row r="628" spans="1:12" ht="18.75" customHeight="1">
      <c r="A628" s="15"/>
      <c r="B628" s="19"/>
      <c r="C628" s="174"/>
      <c r="D628" s="21"/>
      <c r="E628" s="11"/>
      <c r="F628" s="88"/>
      <c r="G628" s="88"/>
      <c r="H628" s="160"/>
      <c r="I628" s="185"/>
      <c r="J628" s="173"/>
      <c r="K628" s="159"/>
      <c r="L628" s="142"/>
    </row>
    <row r="629" spans="1:12" ht="15.75" customHeight="1">
      <c r="A629" s="15"/>
      <c r="B629" s="19"/>
      <c r="C629" s="174"/>
      <c r="D629" s="21"/>
      <c r="E629" s="11"/>
      <c r="F629" s="174"/>
      <c r="G629" s="88"/>
      <c r="H629" s="160"/>
      <c r="I629" s="185"/>
      <c r="J629" s="173"/>
      <c r="K629" s="159"/>
      <c r="L629" s="142"/>
    </row>
    <row r="630" spans="1:12" ht="18.75" customHeight="1">
      <c r="A630" s="15"/>
      <c r="B630" s="19"/>
      <c r="C630" s="174"/>
      <c r="D630" s="21"/>
      <c r="E630" s="11"/>
      <c r="F630" s="174"/>
      <c r="G630" s="88"/>
      <c r="H630" s="160"/>
      <c r="I630" s="185"/>
      <c r="J630" s="173"/>
      <c r="K630" s="159"/>
      <c r="L630" s="142"/>
    </row>
    <row r="631" spans="1:12" ht="15.75" customHeight="1">
      <c r="A631" s="10" t="s">
        <v>347</v>
      </c>
      <c r="B631" s="4"/>
      <c r="C631" s="84" t="s">
        <v>348</v>
      </c>
      <c r="D631" s="99" t="s">
        <v>349</v>
      </c>
      <c r="E631" s="84" t="s">
        <v>130</v>
      </c>
      <c r="F631" s="84" t="s">
        <v>191</v>
      </c>
      <c r="G631" s="84" t="s">
        <v>637</v>
      </c>
      <c r="H631" s="204" t="s">
        <v>709</v>
      </c>
      <c r="I631" s="183">
        <f>SUM(I634:I636)</f>
        <v>439746.273</v>
      </c>
      <c r="J631" s="183">
        <f>SUM(J634:J636)</f>
        <v>396298.77300000004</v>
      </c>
      <c r="K631" s="183">
        <f>SUM(K634:K636)</f>
        <v>43447.5</v>
      </c>
      <c r="L631" s="84" t="s">
        <v>190</v>
      </c>
    </row>
    <row r="632" spans="1:12" ht="15.75" customHeight="1">
      <c r="A632" s="5"/>
      <c r="B632" s="6"/>
      <c r="C632" s="88"/>
      <c r="D632" s="208"/>
      <c r="E632" s="88"/>
      <c r="F632" s="88"/>
      <c r="G632" s="86"/>
      <c r="H632" s="160" t="s">
        <v>45</v>
      </c>
      <c r="I632" s="185"/>
      <c r="J632" s="173"/>
      <c r="K632" s="159"/>
      <c r="L632" s="88"/>
    </row>
    <row r="633" spans="1:12" ht="15.75" customHeight="1">
      <c r="A633" s="37"/>
      <c r="B633" s="35"/>
      <c r="C633" s="88"/>
      <c r="D633" s="21"/>
      <c r="E633" s="88"/>
      <c r="F633" s="88"/>
      <c r="G633" s="86"/>
      <c r="H633" s="160"/>
      <c r="I633" s="185"/>
      <c r="J633" s="173"/>
      <c r="K633" s="159"/>
      <c r="L633" s="88"/>
    </row>
    <row r="634" spans="1:12" ht="15.75" customHeight="1">
      <c r="A634" s="37"/>
      <c r="B634" s="35"/>
      <c r="C634" s="88"/>
      <c r="D634" s="21"/>
      <c r="E634" s="88"/>
      <c r="F634" s="88"/>
      <c r="G634" s="86"/>
      <c r="H634" s="160" t="s">
        <v>494</v>
      </c>
      <c r="I634" s="185">
        <f>SUM(J634:K634)</f>
        <v>108524.399</v>
      </c>
      <c r="J634" s="173">
        <v>108524.399</v>
      </c>
      <c r="K634" s="159">
        <v>0</v>
      </c>
      <c r="L634" s="88"/>
    </row>
    <row r="635" spans="1:12" ht="15.75" customHeight="1">
      <c r="A635" s="37"/>
      <c r="B635" s="35"/>
      <c r="C635" s="88"/>
      <c r="D635" s="21"/>
      <c r="E635" s="88"/>
      <c r="F635" s="88"/>
      <c r="G635" s="86"/>
      <c r="H635" s="160" t="s">
        <v>495</v>
      </c>
      <c r="I635" s="185">
        <f>SUM(J635:K635)</f>
        <v>129175.504</v>
      </c>
      <c r="J635" s="173">
        <v>125004.804</v>
      </c>
      <c r="K635" s="159">
        <v>4170.7</v>
      </c>
      <c r="L635" s="88"/>
    </row>
    <row r="636" spans="1:12" ht="15.75" customHeight="1">
      <c r="A636" s="37"/>
      <c r="B636" s="35"/>
      <c r="C636" s="174"/>
      <c r="D636" s="21"/>
      <c r="E636" s="88"/>
      <c r="F636" s="88"/>
      <c r="G636" s="88"/>
      <c r="H636" s="160" t="s">
        <v>708</v>
      </c>
      <c r="I636" s="185">
        <f>SUM(J636:K636)</f>
        <v>202046.37</v>
      </c>
      <c r="J636" s="173">
        <v>162769.57</v>
      </c>
      <c r="K636" s="159">
        <v>39276.8</v>
      </c>
      <c r="L636" s="88"/>
    </row>
    <row r="637" spans="1:12" ht="15.75" customHeight="1">
      <c r="A637" s="37"/>
      <c r="B637" s="35"/>
      <c r="C637" s="174"/>
      <c r="D637" s="21"/>
      <c r="E637" s="11"/>
      <c r="F637" s="174"/>
      <c r="G637" s="88"/>
      <c r="H637" s="160"/>
      <c r="I637" s="185"/>
      <c r="J637" s="173"/>
      <c r="K637" s="159"/>
      <c r="L637" s="88"/>
    </row>
    <row r="638" spans="1:12" ht="15.75" customHeight="1">
      <c r="A638" s="37"/>
      <c r="B638" s="35"/>
      <c r="C638" s="174"/>
      <c r="D638" s="21"/>
      <c r="E638" s="11"/>
      <c r="F638" s="174"/>
      <c r="G638" s="88"/>
      <c r="H638" s="160"/>
      <c r="I638" s="185"/>
      <c r="J638" s="173"/>
      <c r="K638" s="159"/>
      <c r="L638" s="88"/>
    </row>
    <row r="639" spans="1:12" ht="15.75" customHeight="1">
      <c r="A639" s="37"/>
      <c r="B639" s="35"/>
      <c r="C639" s="174"/>
      <c r="D639" s="21"/>
      <c r="E639" s="11"/>
      <c r="F639" s="174"/>
      <c r="G639" s="88"/>
      <c r="H639" s="160"/>
      <c r="I639" s="185"/>
      <c r="J639" s="173"/>
      <c r="K639" s="159"/>
      <c r="L639" s="88"/>
    </row>
    <row r="640" spans="1:12" ht="24.75" customHeight="1">
      <c r="A640" s="37"/>
      <c r="B640" s="35"/>
      <c r="C640" s="174"/>
      <c r="D640" s="21"/>
      <c r="E640" s="11"/>
      <c r="F640" s="174"/>
      <c r="G640" s="88"/>
      <c r="H640" s="160"/>
      <c r="I640" s="185"/>
      <c r="J640" s="173"/>
      <c r="K640" s="159"/>
      <c r="L640" s="88"/>
    </row>
    <row r="641" spans="1:12" ht="15.75" customHeight="1">
      <c r="A641" s="10" t="s">
        <v>252</v>
      </c>
      <c r="B641" s="4"/>
      <c r="C641" s="84" t="s">
        <v>342</v>
      </c>
      <c r="D641" s="137" t="s">
        <v>253</v>
      </c>
      <c r="E641" s="84" t="s">
        <v>254</v>
      </c>
      <c r="F641" s="84" t="s">
        <v>436</v>
      </c>
      <c r="G641" s="84" t="s">
        <v>366</v>
      </c>
      <c r="H641" s="204" t="s">
        <v>709</v>
      </c>
      <c r="I641" s="183">
        <f>SUM(I644:I648)</f>
        <v>2200000</v>
      </c>
      <c r="J641" s="183">
        <f>SUM(J644:J648)</f>
        <v>550000</v>
      </c>
      <c r="K641" s="183">
        <f>SUM(K644:K648)</f>
        <v>1650000</v>
      </c>
      <c r="L641" s="137" t="s">
        <v>265</v>
      </c>
    </row>
    <row r="642" spans="1:12" ht="18.75" customHeight="1">
      <c r="A642" s="7"/>
      <c r="B642" s="8"/>
      <c r="C642" s="88"/>
      <c r="D642" s="153"/>
      <c r="E642" s="86"/>
      <c r="F642" s="86"/>
      <c r="G642" s="86"/>
      <c r="H642" s="160" t="s">
        <v>45</v>
      </c>
      <c r="I642" s="185"/>
      <c r="J642" s="173"/>
      <c r="K642" s="159"/>
      <c r="L642" s="130"/>
    </row>
    <row r="643" spans="1:12" ht="18.75" customHeight="1">
      <c r="A643" s="34"/>
      <c r="B643" s="35"/>
      <c r="C643" s="88"/>
      <c r="D643" s="21"/>
      <c r="E643" s="86"/>
      <c r="F643" s="86"/>
      <c r="G643" s="86"/>
      <c r="H643" s="160"/>
      <c r="I643" s="185"/>
      <c r="J643" s="173"/>
      <c r="K643" s="159"/>
      <c r="L643" s="130"/>
    </row>
    <row r="644" spans="1:12" ht="18.75" customHeight="1">
      <c r="A644" s="34"/>
      <c r="B644" s="35"/>
      <c r="C644" s="88"/>
      <c r="D644" s="21"/>
      <c r="E644" s="86"/>
      <c r="F644" s="86"/>
      <c r="G644" s="86"/>
      <c r="H644" s="160" t="s">
        <v>494</v>
      </c>
      <c r="I644" s="185">
        <f>SUM(J644:K644)</f>
        <v>733333.3</v>
      </c>
      <c r="J644" s="173">
        <v>183333.3</v>
      </c>
      <c r="K644" s="159">
        <v>550000</v>
      </c>
      <c r="L644" s="130"/>
    </row>
    <row r="645" spans="1:12" ht="18.75" customHeight="1">
      <c r="A645" s="34"/>
      <c r="B645" s="35"/>
      <c r="C645" s="88"/>
      <c r="D645" s="21"/>
      <c r="E645" s="11"/>
      <c r="F645" s="88"/>
      <c r="G645" s="86"/>
      <c r="H645" s="160" t="s">
        <v>495</v>
      </c>
      <c r="I645" s="185">
        <f>SUM(J645:K645)</f>
        <v>733333.3</v>
      </c>
      <c r="J645" s="173">
        <v>183333.3</v>
      </c>
      <c r="K645" s="159">
        <v>550000</v>
      </c>
      <c r="L645" s="130"/>
    </row>
    <row r="646" spans="1:12" ht="18.75" customHeight="1">
      <c r="A646" s="34"/>
      <c r="B646" s="35"/>
      <c r="C646" s="88"/>
      <c r="D646" s="21"/>
      <c r="E646" s="11"/>
      <c r="F646" s="112"/>
      <c r="G646" s="86"/>
      <c r="H646" s="160" t="s">
        <v>708</v>
      </c>
      <c r="I646" s="185">
        <f>SUM(J646:K646)</f>
        <v>733333.4</v>
      </c>
      <c r="J646" s="173">
        <v>183333.4</v>
      </c>
      <c r="K646" s="159">
        <v>550000</v>
      </c>
      <c r="L646" s="130"/>
    </row>
    <row r="647" spans="1:12" ht="18.75" customHeight="1">
      <c r="A647" s="34"/>
      <c r="B647" s="35"/>
      <c r="C647" s="174"/>
      <c r="D647" s="21"/>
      <c r="E647" s="11"/>
      <c r="F647" s="174"/>
      <c r="G647" s="88"/>
      <c r="H647" s="160"/>
      <c r="I647" s="185"/>
      <c r="J647" s="173"/>
      <c r="K647" s="159"/>
      <c r="L647" s="130"/>
    </row>
    <row r="648" spans="1:12" ht="18.75" customHeight="1">
      <c r="A648" s="34"/>
      <c r="B648" s="35"/>
      <c r="C648" s="174"/>
      <c r="D648" s="21"/>
      <c r="E648" s="11"/>
      <c r="F648" s="174"/>
      <c r="G648" s="88"/>
      <c r="H648" s="160"/>
      <c r="I648" s="185"/>
      <c r="J648" s="173"/>
      <c r="K648" s="159"/>
      <c r="L648" s="130"/>
    </row>
    <row r="649" spans="1:12" ht="18.75" customHeight="1">
      <c r="A649" s="34"/>
      <c r="B649" s="35"/>
      <c r="C649" s="174"/>
      <c r="D649" s="21"/>
      <c r="E649" s="11"/>
      <c r="F649" s="174"/>
      <c r="G649" s="88"/>
      <c r="H649" s="160"/>
      <c r="I649" s="185"/>
      <c r="J649" s="173"/>
      <c r="K649" s="159"/>
      <c r="L649" s="130"/>
    </row>
    <row r="650" spans="1:12" ht="18.75" customHeight="1">
      <c r="A650" s="38"/>
      <c r="B650" s="39"/>
      <c r="C650" s="242"/>
      <c r="D650" s="23"/>
      <c r="E650" s="13"/>
      <c r="F650" s="242"/>
      <c r="G650" s="155"/>
      <c r="H650" s="157"/>
      <c r="I650" s="188"/>
      <c r="J650" s="176"/>
      <c r="K650" s="161"/>
      <c r="L650" s="147"/>
    </row>
    <row r="651" spans="1:12" ht="18.75" customHeight="1">
      <c r="A651" s="10" t="s">
        <v>369</v>
      </c>
      <c r="B651" s="4"/>
      <c r="C651" s="84" t="s">
        <v>270</v>
      </c>
      <c r="D651" s="10" t="s">
        <v>370</v>
      </c>
      <c r="E651" s="84" t="s">
        <v>596</v>
      </c>
      <c r="F651" s="84" t="s">
        <v>371</v>
      </c>
      <c r="G651" s="84" t="s">
        <v>109</v>
      </c>
      <c r="H651" s="204" t="s">
        <v>174</v>
      </c>
      <c r="I651" s="183">
        <f>J651+K651</f>
        <v>2383777.1459999997</v>
      </c>
      <c r="J651" s="183">
        <f>SUM(J654:J661)</f>
        <v>163132.01599999997</v>
      </c>
      <c r="K651" s="183">
        <f>SUM(K654:K661)</f>
        <v>2220645.13</v>
      </c>
      <c r="L651" s="258"/>
    </row>
    <row r="652" spans="1:12" ht="18.75" customHeight="1">
      <c r="A652" s="7"/>
      <c r="B652" s="8"/>
      <c r="C652" s="86"/>
      <c r="D652" s="33"/>
      <c r="E652" s="86"/>
      <c r="F652" s="86"/>
      <c r="G652" s="86"/>
      <c r="H652" s="160" t="s">
        <v>45</v>
      </c>
      <c r="I652" s="185"/>
      <c r="J652" s="173"/>
      <c r="K652" s="159"/>
      <c r="L652" s="142"/>
    </row>
    <row r="653" spans="1:12" ht="18.75" customHeight="1">
      <c r="A653" s="34"/>
      <c r="B653" s="35"/>
      <c r="C653" s="86"/>
      <c r="D653" s="21"/>
      <c r="E653" s="86"/>
      <c r="F653" s="86"/>
      <c r="G653" s="86"/>
      <c r="H653" s="160"/>
      <c r="I653" s="185"/>
      <c r="J653" s="173"/>
      <c r="K653" s="159"/>
      <c r="L653" s="142"/>
    </row>
    <row r="654" spans="1:12" ht="18.75" customHeight="1">
      <c r="A654" s="34"/>
      <c r="B654" s="35"/>
      <c r="C654" s="86"/>
      <c r="D654" s="21"/>
      <c r="E654" s="86"/>
      <c r="F654" s="86"/>
      <c r="G654" s="86"/>
      <c r="H654" s="160" t="s">
        <v>632</v>
      </c>
      <c r="I654" s="185">
        <f>SUM(J654:K654)</f>
        <v>55932.63</v>
      </c>
      <c r="J654" s="173">
        <v>0</v>
      </c>
      <c r="K654" s="159">
        <v>55932.63</v>
      </c>
      <c r="L654" s="142"/>
    </row>
    <row r="655" spans="1:12" ht="18.75" customHeight="1">
      <c r="A655" s="34"/>
      <c r="B655" s="35"/>
      <c r="C655" s="86"/>
      <c r="D655" s="21"/>
      <c r="E655" s="86"/>
      <c r="F655" s="88"/>
      <c r="G655" s="86"/>
      <c r="H655" s="160" t="s">
        <v>633</v>
      </c>
      <c r="I655" s="185">
        <f>SUM(J655:K655)</f>
        <v>106972.79</v>
      </c>
      <c r="J655" s="173">
        <v>67941.2</v>
      </c>
      <c r="K655" s="159">
        <v>39031.59</v>
      </c>
      <c r="L655" s="142"/>
    </row>
    <row r="656" spans="1:12" ht="18.75" customHeight="1">
      <c r="A656" s="34"/>
      <c r="B656" s="35"/>
      <c r="C656" s="174"/>
      <c r="D656" s="21"/>
      <c r="E656" s="86"/>
      <c r="F656" s="88"/>
      <c r="G656" s="86"/>
      <c r="H656" s="160" t="s">
        <v>634</v>
      </c>
      <c r="I656" s="185">
        <f>SUM(J656:K656)</f>
        <v>618421.418</v>
      </c>
      <c r="J656" s="173">
        <v>43022.47</v>
      </c>
      <c r="K656" s="159">
        <v>575398.948</v>
      </c>
      <c r="L656" s="142"/>
    </row>
    <row r="657" spans="1:12" ht="18.75" customHeight="1">
      <c r="A657" s="34"/>
      <c r="B657" s="35"/>
      <c r="C657" s="174"/>
      <c r="D657" s="21"/>
      <c r="E657" s="11"/>
      <c r="F657" s="174"/>
      <c r="G657" s="86"/>
      <c r="H657" s="160" t="s">
        <v>38</v>
      </c>
      <c r="I657" s="185">
        <f>SUM(J657:K657)</f>
        <v>487276.506</v>
      </c>
      <c r="J657" s="173">
        <v>32809.086</v>
      </c>
      <c r="K657" s="159">
        <v>454467.42</v>
      </c>
      <c r="L657" s="142"/>
    </row>
    <row r="658" spans="1:12" ht="18.75" customHeight="1">
      <c r="A658" s="34"/>
      <c r="B658" s="35"/>
      <c r="C658" s="174"/>
      <c r="D658" s="21"/>
      <c r="E658" s="11"/>
      <c r="F658" s="174"/>
      <c r="G658" s="88"/>
      <c r="H658" s="160" t="s">
        <v>39</v>
      </c>
      <c r="I658" s="185">
        <f>SUM(J658:K658)</f>
        <v>275483.692</v>
      </c>
      <c r="J658" s="173">
        <v>9123.392</v>
      </c>
      <c r="K658" s="159">
        <v>266360.3</v>
      </c>
      <c r="L658" s="142"/>
    </row>
    <row r="659" spans="1:12" ht="18.75" customHeight="1">
      <c r="A659" s="34"/>
      <c r="B659" s="35"/>
      <c r="C659" s="174"/>
      <c r="D659" s="21"/>
      <c r="E659" s="11"/>
      <c r="F659" s="174"/>
      <c r="G659" s="88"/>
      <c r="H659" s="160" t="s">
        <v>246</v>
      </c>
      <c r="I659" s="185">
        <f>J659+K659</f>
        <v>264965.50700000004</v>
      </c>
      <c r="J659" s="173">
        <v>9056.098</v>
      </c>
      <c r="K659" s="159">
        <v>255909.409</v>
      </c>
      <c r="L659" s="142"/>
    </row>
    <row r="660" spans="1:12" ht="18.75" customHeight="1">
      <c r="A660" s="34"/>
      <c r="B660" s="35"/>
      <c r="C660" s="174"/>
      <c r="D660" s="21"/>
      <c r="E660" s="11"/>
      <c r="F660" s="174"/>
      <c r="G660" s="88"/>
      <c r="H660" s="160" t="s">
        <v>247</v>
      </c>
      <c r="I660" s="185">
        <f>J660+K660</f>
        <v>209087.118</v>
      </c>
      <c r="J660" s="173">
        <v>1008.158</v>
      </c>
      <c r="K660" s="159">
        <v>208078.96</v>
      </c>
      <c r="L660" s="142"/>
    </row>
    <row r="661" spans="1:12" ht="18.75" customHeight="1">
      <c r="A661" s="34"/>
      <c r="B661" s="35"/>
      <c r="C661" s="174"/>
      <c r="D661" s="21"/>
      <c r="E661" s="11"/>
      <c r="F661" s="174"/>
      <c r="G661" s="88"/>
      <c r="H661" s="160" t="s">
        <v>248</v>
      </c>
      <c r="I661" s="185">
        <f>J661+K661</f>
        <v>365637.48500000004</v>
      </c>
      <c r="J661" s="173">
        <v>171.612</v>
      </c>
      <c r="K661" s="159">
        <v>365465.873</v>
      </c>
      <c r="L661" s="142"/>
    </row>
    <row r="662" spans="1:12" ht="18.75" customHeight="1">
      <c r="A662" s="38"/>
      <c r="B662" s="39"/>
      <c r="C662" s="242"/>
      <c r="D662" s="23"/>
      <c r="E662" s="13"/>
      <c r="F662" s="242"/>
      <c r="G662" s="155"/>
      <c r="H662" s="157"/>
      <c r="I662" s="188"/>
      <c r="J662" s="176"/>
      <c r="K662" s="161"/>
      <c r="L662" s="147"/>
    </row>
    <row r="663" spans="1:12" ht="18.75" customHeight="1">
      <c r="A663" s="10" t="s">
        <v>742</v>
      </c>
      <c r="B663" s="4"/>
      <c r="C663" s="84" t="s">
        <v>488</v>
      </c>
      <c r="D663" s="10" t="s">
        <v>629</v>
      </c>
      <c r="E663" s="84" t="s">
        <v>179</v>
      </c>
      <c r="F663" s="84" t="s">
        <v>179</v>
      </c>
      <c r="G663" s="84" t="s">
        <v>428</v>
      </c>
      <c r="H663" s="204" t="s">
        <v>709</v>
      </c>
      <c r="I663" s="183">
        <f>SUM(I666:I671)</f>
        <v>50288.006</v>
      </c>
      <c r="J663" s="183">
        <f>SUM(J666:J671)</f>
        <v>50288.006</v>
      </c>
      <c r="K663" s="183">
        <f>SUM(K666:K671)</f>
        <v>0</v>
      </c>
      <c r="L663" s="258"/>
    </row>
    <row r="664" spans="1:12" ht="18.75" customHeight="1">
      <c r="A664" s="7"/>
      <c r="B664" s="8"/>
      <c r="C664" s="88"/>
      <c r="D664" s="33"/>
      <c r="E664" s="86"/>
      <c r="F664" s="86"/>
      <c r="G664" s="86"/>
      <c r="H664" s="160" t="s">
        <v>45</v>
      </c>
      <c r="I664" s="185"/>
      <c r="J664" s="173"/>
      <c r="K664" s="159"/>
      <c r="L664" s="142"/>
    </row>
    <row r="665" spans="1:12" ht="18.75" customHeight="1">
      <c r="A665" s="34"/>
      <c r="B665" s="35"/>
      <c r="C665" s="88"/>
      <c r="D665" s="21"/>
      <c r="E665" s="86"/>
      <c r="F665" s="86"/>
      <c r="G665" s="86"/>
      <c r="H665" s="160"/>
      <c r="I665" s="185"/>
      <c r="J665" s="173"/>
      <c r="K665" s="159"/>
      <c r="L665" s="142"/>
    </row>
    <row r="666" spans="1:12" ht="18.75" customHeight="1">
      <c r="A666" s="34"/>
      <c r="B666" s="35"/>
      <c r="C666" s="88"/>
      <c r="D666" s="21"/>
      <c r="E666" s="86"/>
      <c r="F666" s="86"/>
      <c r="G666" s="86"/>
      <c r="H666" s="160" t="s">
        <v>494</v>
      </c>
      <c r="I666" s="185">
        <f>SUM(J666:K666)</f>
        <v>7427.4</v>
      </c>
      <c r="J666" s="173">
        <v>7427.4</v>
      </c>
      <c r="K666" s="159">
        <v>0</v>
      </c>
      <c r="L666" s="142"/>
    </row>
    <row r="667" spans="1:12" ht="18.75" customHeight="1">
      <c r="A667" s="34"/>
      <c r="B667" s="35"/>
      <c r="C667" s="88"/>
      <c r="D667" s="21"/>
      <c r="E667" s="256"/>
      <c r="F667" s="112"/>
      <c r="G667" s="86"/>
      <c r="H667" s="160" t="s">
        <v>495</v>
      </c>
      <c r="I667" s="185">
        <f>SUM(J667:K667)</f>
        <v>6825.663</v>
      </c>
      <c r="J667" s="173">
        <v>6825.663</v>
      </c>
      <c r="K667" s="159">
        <v>0</v>
      </c>
      <c r="L667" s="142"/>
    </row>
    <row r="668" spans="1:12" ht="18.75" customHeight="1">
      <c r="A668" s="34"/>
      <c r="B668" s="35"/>
      <c r="C668" s="174"/>
      <c r="D668" s="21"/>
      <c r="E668" s="11"/>
      <c r="F668" s="174"/>
      <c r="G668" s="88"/>
      <c r="H668" s="160" t="s">
        <v>708</v>
      </c>
      <c r="I668" s="185">
        <f>SUM(J668:K668)</f>
        <v>12134.043</v>
      </c>
      <c r="J668" s="173">
        <v>12134.043</v>
      </c>
      <c r="K668" s="159">
        <v>0</v>
      </c>
      <c r="L668" s="142"/>
    </row>
    <row r="669" spans="1:12" ht="18.75" customHeight="1">
      <c r="A669" s="34"/>
      <c r="B669" s="35"/>
      <c r="C669" s="174"/>
      <c r="D669" s="21"/>
      <c r="E669" s="11"/>
      <c r="F669" s="174"/>
      <c r="G669" s="88"/>
      <c r="H669" s="160" t="s">
        <v>365</v>
      </c>
      <c r="I669" s="185">
        <f>SUM(J669:K669)</f>
        <v>5388</v>
      </c>
      <c r="J669" s="173">
        <v>5388</v>
      </c>
      <c r="K669" s="159">
        <v>0</v>
      </c>
      <c r="L669" s="142"/>
    </row>
    <row r="670" spans="1:12" ht="18.75" customHeight="1">
      <c r="A670" s="34"/>
      <c r="B670" s="35"/>
      <c r="C670" s="174"/>
      <c r="D670" s="21"/>
      <c r="E670" s="11"/>
      <c r="F670" s="174"/>
      <c r="G670" s="88"/>
      <c r="H670" s="160" t="s">
        <v>592</v>
      </c>
      <c r="I670" s="185">
        <f>J670+K670</f>
        <v>18512.9</v>
      </c>
      <c r="J670" s="173">
        <v>18512.9</v>
      </c>
      <c r="K670" s="159">
        <v>0</v>
      </c>
      <c r="L670" s="142"/>
    </row>
    <row r="671" spans="1:12" ht="18.75" customHeight="1">
      <c r="A671" s="38"/>
      <c r="B671" s="39"/>
      <c r="C671" s="242"/>
      <c r="D671" s="23"/>
      <c r="E671" s="13"/>
      <c r="F671" s="242"/>
      <c r="G671" s="155"/>
      <c r="H671" s="157"/>
      <c r="I671" s="188"/>
      <c r="J671" s="176"/>
      <c r="K671" s="161"/>
      <c r="L671" s="147"/>
    </row>
    <row r="672" spans="1:12" ht="18.75" customHeight="1">
      <c r="A672" s="10" t="s">
        <v>429</v>
      </c>
      <c r="B672" s="4"/>
      <c r="C672" s="84" t="s">
        <v>654</v>
      </c>
      <c r="D672" s="137" t="s">
        <v>655</v>
      </c>
      <c r="E672" s="84" t="s">
        <v>461</v>
      </c>
      <c r="F672" s="84" t="s">
        <v>351</v>
      </c>
      <c r="G672" s="84" t="s">
        <v>636</v>
      </c>
      <c r="H672" s="204">
        <v>2011</v>
      </c>
      <c r="I672" s="183">
        <f>SUM(I675:I679)</f>
        <v>21805.2</v>
      </c>
      <c r="J672" s="183">
        <f>SUM(J675:J679)</f>
        <v>21805.2</v>
      </c>
      <c r="K672" s="183">
        <f>SUM(K675:K679)</f>
        <v>0</v>
      </c>
      <c r="L672" s="258"/>
    </row>
    <row r="673" spans="1:12" ht="18.75" customHeight="1">
      <c r="A673" s="7"/>
      <c r="B673" s="8"/>
      <c r="C673" s="86"/>
      <c r="D673" s="153"/>
      <c r="E673" s="86"/>
      <c r="F673" s="86"/>
      <c r="G673" s="88"/>
      <c r="H673" s="160" t="s">
        <v>45</v>
      </c>
      <c r="I673" s="185"/>
      <c r="J673" s="173"/>
      <c r="K673" s="159"/>
      <c r="L673" s="142"/>
    </row>
    <row r="674" spans="1:12" ht="18.75" customHeight="1">
      <c r="A674" s="34"/>
      <c r="B674" s="35"/>
      <c r="C674" s="86"/>
      <c r="D674" s="153"/>
      <c r="E674" s="86"/>
      <c r="F674" s="86"/>
      <c r="G674" s="88"/>
      <c r="H674" s="160"/>
      <c r="I674" s="185"/>
      <c r="J674" s="173"/>
      <c r="K674" s="159"/>
      <c r="L674" s="142"/>
    </row>
    <row r="675" spans="1:12" ht="18.75" customHeight="1">
      <c r="A675" s="34"/>
      <c r="B675" s="35"/>
      <c r="C675" s="86"/>
      <c r="D675" s="211"/>
      <c r="E675" s="86"/>
      <c r="F675" s="86"/>
      <c r="G675" s="88"/>
      <c r="H675" s="160" t="s">
        <v>494</v>
      </c>
      <c r="I675" s="185">
        <f>SUM(J675:K675)</f>
        <v>21805.2</v>
      </c>
      <c r="J675" s="173">
        <v>21805.2</v>
      </c>
      <c r="K675" s="159">
        <v>0</v>
      </c>
      <c r="L675" s="142"/>
    </row>
    <row r="676" spans="1:12" ht="18.75" customHeight="1">
      <c r="A676" s="34"/>
      <c r="B676" s="35"/>
      <c r="C676" s="86"/>
      <c r="D676" s="211"/>
      <c r="E676" s="256"/>
      <c r="F676" s="88"/>
      <c r="G676" s="88"/>
      <c r="H676" s="160"/>
      <c r="I676" s="185"/>
      <c r="J676" s="173"/>
      <c r="K676" s="159"/>
      <c r="L676" s="142"/>
    </row>
    <row r="677" spans="1:12" ht="18.75" customHeight="1">
      <c r="A677" s="34"/>
      <c r="B677" s="35"/>
      <c r="C677" s="112"/>
      <c r="D677" s="211"/>
      <c r="E677" s="256"/>
      <c r="F677" s="88"/>
      <c r="G677" s="88"/>
      <c r="H677" s="160"/>
      <c r="I677" s="185"/>
      <c r="J677" s="173"/>
      <c r="K677" s="159"/>
      <c r="L677" s="142"/>
    </row>
    <row r="678" spans="1:12" ht="18.75" customHeight="1">
      <c r="A678" s="34"/>
      <c r="B678" s="35"/>
      <c r="C678" s="174"/>
      <c r="D678" s="21"/>
      <c r="E678" s="11"/>
      <c r="F678" s="88"/>
      <c r="G678" s="88"/>
      <c r="H678" s="160"/>
      <c r="I678" s="185"/>
      <c r="J678" s="173"/>
      <c r="K678" s="159"/>
      <c r="L678" s="142"/>
    </row>
    <row r="679" spans="1:12" ht="18.75" customHeight="1">
      <c r="A679" s="34"/>
      <c r="B679" s="35"/>
      <c r="C679" s="174"/>
      <c r="D679" s="21"/>
      <c r="E679" s="11"/>
      <c r="F679" s="88"/>
      <c r="G679" s="88"/>
      <c r="H679" s="160"/>
      <c r="I679" s="185"/>
      <c r="J679" s="173"/>
      <c r="K679" s="159"/>
      <c r="L679" s="142"/>
    </row>
    <row r="680" spans="1:12" ht="18.75" customHeight="1">
      <c r="A680" s="34"/>
      <c r="B680" s="35"/>
      <c r="C680" s="174"/>
      <c r="D680" s="21"/>
      <c r="E680" s="11"/>
      <c r="F680" s="88"/>
      <c r="G680" s="88"/>
      <c r="H680" s="160"/>
      <c r="I680" s="185"/>
      <c r="J680" s="173"/>
      <c r="K680" s="159"/>
      <c r="L680" s="142"/>
    </row>
    <row r="681" spans="1:12" ht="18.75" customHeight="1">
      <c r="A681" s="34"/>
      <c r="B681" s="35"/>
      <c r="C681" s="174"/>
      <c r="D681" s="21"/>
      <c r="E681" s="11"/>
      <c r="F681" s="174"/>
      <c r="G681" s="88"/>
      <c r="H681" s="160"/>
      <c r="I681" s="185"/>
      <c r="J681" s="173"/>
      <c r="K681" s="159"/>
      <c r="L681" s="142"/>
    </row>
    <row r="682" spans="1:12" ht="18.75" customHeight="1">
      <c r="A682" s="34"/>
      <c r="B682" s="35"/>
      <c r="C682" s="174"/>
      <c r="D682" s="21"/>
      <c r="E682" s="11"/>
      <c r="F682" s="174"/>
      <c r="G682" s="88"/>
      <c r="H682" s="160"/>
      <c r="I682" s="185"/>
      <c r="J682" s="173"/>
      <c r="K682" s="159"/>
      <c r="L682" s="142"/>
    </row>
    <row r="683" spans="1:12" ht="18.75" customHeight="1">
      <c r="A683" s="34"/>
      <c r="B683" s="35"/>
      <c r="C683" s="174"/>
      <c r="D683" s="21"/>
      <c r="E683" s="11"/>
      <c r="F683" s="174"/>
      <c r="G683" s="88"/>
      <c r="H683" s="160"/>
      <c r="I683" s="185"/>
      <c r="J683" s="173"/>
      <c r="K683" s="159"/>
      <c r="L683" s="142"/>
    </row>
    <row r="684" spans="1:12" ht="18.75" customHeight="1">
      <c r="A684" s="10" t="s">
        <v>362</v>
      </c>
      <c r="B684" s="4"/>
      <c r="C684" s="84" t="s">
        <v>128</v>
      </c>
      <c r="D684" s="10" t="s">
        <v>544</v>
      </c>
      <c r="E684" s="84" t="s">
        <v>570</v>
      </c>
      <c r="F684" s="84" t="s">
        <v>72</v>
      </c>
      <c r="G684" s="84" t="s">
        <v>568</v>
      </c>
      <c r="H684" s="204" t="s">
        <v>493</v>
      </c>
      <c r="I684" s="183">
        <f>J684+K684</f>
        <v>215731.35700000002</v>
      </c>
      <c r="J684" s="183">
        <f>SUM(J687:J691)</f>
        <v>8938.815</v>
      </c>
      <c r="K684" s="183">
        <f>SUM(K687:K691)</f>
        <v>206792.54200000002</v>
      </c>
      <c r="L684" s="137" t="s">
        <v>569</v>
      </c>
    </row>
    <row r="685" spans="1:12" ht="18.75" customHeight="1">
      <c r="A685" s="7"/>
      <c r="B685" s="8"/>
      <c r="C685" s="88"/>
      <c r="D685" s="33"/>
      <c r="E685" s="88"/>
      <c r="F685" s="86"/>
      <c r="G685" s="86"/>
      <c r="H685" s="160" t="s">
        <v>45</v>
      </c>
      <c r="I685" s="185"/>
      <c r="J685" s="173"/>
      <c r="K685" s="159"/>
      <c r="L685" s="130"/>
    </row>
    <row r="686" spans="1:12" ht="18.75" customHeight="1">
      <c r="A686" s="34"/>
      <c r="B686" s="35"/>
      <c r="C686" s="88"/>
      <c r="D686" s="21"/>
      <c r="E686" s="88"/>
      <c r="F686" s="86"/>
      <c r="G686" s="86"/>
      <c r="H686" s="160"/>
      <c r="I686" s="185"/>
      <c r="J686" s="173"/>
      <c r="K686" s="159"/>
      <c r="L686" s="130"/>
    </row>
    <row r="687" spans="1:12" ht="18.75" customHeight="1">
      <c r="A687" s="34"/>
      <c r="B687" s="35"/>
      <c r="C687" s="174"/>
      <c r="D687" s="21"/>
      <c r="E687" s="88"/>
      <c r="F687" s="86"/>
      <c r="G687" s="86"/>
      <c r="H687" s="160" t="s">
        <v>494</v>
      </c>
      <c r="I687" s="185">
        <f>SUM(J687:K687)</f>
        <v>40904.49</v>
      </c>
      <c r="J687" s="173">
        <v>2000</v>
      </c>
      <c r="K687" s="159">
        <v>38904.49</v>
      </c>
      <c r="L687" s="130"/>
    </row>
    <row r="688" spans="1:12" ht="18.75" customHeight="1">
      <c r="A688" s="34"/>
      <c r="B688" s="35"/>
      <c r="C688" s="174"/>
      <c r="D688" s="21"/>
      <c r="E688" s="88"/>
      <c r="F688" s="88"/>
      <c r="G688" s="88"/>
      <c r="H688" s="160" t="s">
        <v>495</v>
      </c>
      <c r="I688" s="185">
        <f>SUM(J688:K688)</f>
        <v>51114.076</v>
      </c>
      <c r="J688" s="173">
        <v>3000</v>
      </c>
      <c r="K688" s="159">
        <v>48114.076</v>
      </c>
      <c r="L688" s="130"/>
    </row>
    <row r="689" spans="1:12" ht="18.75" customHeight="1">
      <c r="A689" s="34"/>
      <c r="B689" s="35"/>
      <c r="C689" s="174"/>
      <c r="D689" s="21"/>
      <c r="E689" s="88"/>
      <c r="F689" s="88"/>
      <c r="G689" s="88"/>
      <c r="H689" s="160" t="s">
        <v>768</v>
      </c>
      <c r="I689" s="185">
        <f>SUM(J689:K689)</f>
        <v>54263.804</v>
      </c>
      <c r="J689" s="173">
        <v>2673.539</v>
      </c>
      <c r="K689" s="159">
        <v>51590.265</v>
      </c>
      <c r="L689" s="130"/>
    </row>
    <row r="690" spans="1:12" ht="18.75" customHeight="1">
      <c r="A690" s="34"/>
      <c r="B690" s="35"/>
      <c r="C690" s="174"/>
      <c r="D690" s="21"/>
      <c r="E690" s="88"/>
      <c r="F690" s="88"/>
      <c r="G690" s="88"/>
      <c r="H690" s="160" t="s">
        <v>769</v>
      </c>
      <c r="I690" s="185">
        <f>SUM(J690:K690)</f>
        <v>29348.987</v>
      </c>
      <c r="J690" s="173">
        <v>1165.276</v>
      </c>
      <c r="K690" s="159">
        <v>28183.711</v>
      </c>
      <c r="L690" s="142"/>
    </row>
    <row r="691" spans="1:12" ht="18.75" customHeight="1">
      <c r="A691" s="34"/>
      <c r="B691" s="35"/>
      <c r="C691" s="174"/>
      <c r="D691" s="21"/>
      <c r="E691" s="88"/>
      <c r="F691" s="88"/>
      <c r="G691" s="88"/>
      <c r="H691" s="160" t="s">
        <v>657</v>
      </c>
      <c r="I691" s="185">
        <f>SUM(J691:K691)</f>
        <v>40100</v>
      </c>
      <c r="J691" s="173">
        <v>100</v>
      </c>
      <c r="K691" s="159">
        <v>40000</v>
      </c>
      <c r="L691" s="142"/>
    </row>
    <row r="692" spans="1:12" ht="291" customHeight="1">
      <c r="A692" s="34"/>
      <c r="B692" s="35"/>
      <c r="C692" s="174"/>
      <c r="D692" s="21"/>
      <c r="E692" s="88"/>
      <c r="F692" s="88"/>
      <c r="G692" s="88"/>
      <c r="H692" s="160"/>
      <c r="I692" s="185"/>
      <c r="J692" s="173"/>
      <c r="K692" s="159"/>
      <c r="L692" s="142"/>
    </row>
    <row r="693" spans="1:12" ht="12" customHeight="1">
      <c r="A693" s="38"/>
      <c r="B693" s="39"/>
      <c r="C693" s="242"/>
      <c r="D693" s="23"/>
      <c r="E693" s="115"/>
      <c r="F693" s="242"/>
      <c r="G693" s="155"/>
      <c r="H693" s="157"/>
      <c r="I693" s="188"/>
      <c r="J693" s="176"/>
      <c r="K693" s="161"/>
      <c r="L693" s="147"/>
    </row>
    <row r="694" spans="1:12" ht="18.75" customHeight="1">
      <c r="A694" s="10" t="s">
        <v>743</v>
      </c>
      <c r="B694" s="4"/>
      <c r="C694" s="84" t="s">
        <v>688</v>
      </c>
      <c r="D694" s="99" t="s">
        <v>91</v>
      </c>
      <c r="E694" s="84" t="s">
        <v>596</v>
      </c>
      <c r="F694" s="84" t="s">
        <v>596</v>
      </c>
      <c r="G694" s="84" t="s">
        <v>431</v>
      </c>
      <c r="H694" s="204">
        <v>2011</v>
      </c>
      <c r="I694" s="183">
        <f>SUM(I697:I701)</f>
        <v>1000</v>
      </c>
      <c r="J694" s="183">
        <f>SUM(J697:J701)</f>
        <v>1000</v>
      </c>
      <c r="K694" s="183">
        <f>SUM(K697:K701)</f>
        <v>0</v>
      </c>
      <c r="L694" s="258"/>
    </row>
    <row r="695" spans="1:12" ht="18.75" customHeight="1">
      <c r="A695" s="7"/>
      <c r="B695" s="8"/>
      <c r="C695" s="88"/>
      <c r="D695" s="208"/>
      <c r="E695" s="86"/>
      <c r="F695" s="86"/>
      <c r="G695" s="88"/>
      <c r="H695" s="160" t="s">
        <v>45</v>
      </c>
      <c r="I695" s="185"/>
      <c r="J695" s="173"/>
      <c r="K695" s="159"/>
      <c r="L695" s="142"/>
    </row>
    <row r="696" spans="1:12" ht="18.75" customHeight="1">
      <c r="A696" s="34"/>
      <c r="B696" s="35"/>
      <c r="C696" s="88"/>
      <c r="D696" s="21"/>
      <c r="E696" s="86"/>
      <c r="F696" s="86"/>
      <c r="G696" s="88"/>
      <c r="H696" s="160"/>
      <c r="I696" s="185"/>
      <c r="J696" s="173"/>
      <c r="K696" s="159"/>
      <c r="L696" s="142"/>
    </row>
    <row r="697" spans="1:12" ht="18.75" customHeight="1">
      <c r="A697" s="34"/>
      <c r="B697" s="35"/>
      <c r="C697" s="88"/>
      <c r="D697" s="21"/>
      <c r="E697" s="86"/>
      <c r="F697" s="86"/>
      <c r="G697" s="88"/>
      <c r="H697" s="160" t="s">
        <v>494</v>
      </c>
      <c r="I697" s="185">
        <f>SUM(J697:K697)</f>
        <v>1000</v>
      </c>
      <c r="J697" s="173">
        <v>1000</v>
      </c>
      <c r="K697" s="159">
        <v>0</v>
      </c>
      <c r="L697" s="142"/>
    </row>
    <row r="698" spans="1:12" ht="18.75" customHeight="1">
      <c r="A698" s="34"/>
      <c r="B698" s="35"/>
      <c r="C698" s="88"/>
      <c r="D698" s="21"/>
      <c r="E698" s="86"/>
      <c r="F698" s="86"/>
      <c r="G698" s="88"/>
      <c r="H698" s="160"/>
      <c r="I698" s="185"/>
      <c r="J698" s="173"/>
      <c r="K698" s="159"/>
      <c r="L698" s="142"/>
    </row>
    <row r="699" spans="1:12" ht="18.75" customHeight="1">
      <c r="A699" s="34"/>
      <c r="B699" s="35"/>
      <c r="C699" s="174"/>
      <c r="D699" s="21"/>
      <c r="E699" s="86"/>
      <c r="F699" s="86"/>
      <c r="G699" s="88"/>
      <c r="H699" s="160"/>
      <c r="I699" s="185"/>
      <c r="J699" s="173"/>
      <c r="K699" s="159"/>
      <c r="L699" s="142"/>
    </row>
    <row r="700" spans="1:12" ht="18.75" customHeight="1">
      <c r="A700" s="34"/>
      <c r="B700" s="35"/>
      <c r="C700" s="174"/>
      <c r="D700" s="21"/>
      <c r="E700" s="256"/>
      <c r="F700" s="112"/>
      <c r="G700" s="88"/>
      <c r="H700" s="160"/>
      <c r="I700" s="185"/>
      <c r="J700" s="173"/>
      <c r="K700" s="159"/>
      <c r="L700" s="142"/>
    </row>
    <row r="701" spans="1:12" ht="18.75" customHeight="1">
      <c r="A701" s="34"/>
      <c r="B701" s="35"/>
      <c r="C701" s="174"/>
      <c r="D701" s="21"/>
      <c r="E701" s="256"/>
      <c r="F701" s="112"/>
      <c r="G701" s="88"/>
      <c r="H701" s="160"/>
      <c r="I701" s="185"/>
      <c r="J701" s="173"/>
      <c r="K701" s="159"/>
      <c r="L701" s="142"/>
    </row>
    <row r="702" spans="1:12" ht="18.75" customHeight="1">
      <c r="A702" s="34"/>
      <c r="B702" s="35"/>
      <c r="C702" s="174"/>
      <c r="D702" s="21"/>
      <c r="E702" s="256"/>
      <c r="F702" s="112"/>
      <c r="G702" s="88"/>
      <c r="H702" s="160"/>
      <c r="I702" s="185"/>
      <c r="J702" s="173"/>
      <c r="K702" s="159"/>
      <c r="L702" s="142"/>
    </row>
    <row r="703" spans="1:12" ht="18.75" customHeight="1">
      <c r="A703" s="34"/>
      <c r="B703" s="35"/>
      <c r="C703" s="174"/>
      <c r="D703" s="21"/>
      <c r="E703" s="256"/>
      <c r="F703" s="112"/>
      <c r="G703" s="88"/>
      <c r="H703" s="160"/>
      <c r="I703" s="185"/>
      <c r="J703" s="173"/>
      <c r="K703" s="159"/>
      <c r="L703" s="142"/>
    </row>
    <row r="704" spans="1:12" ht="18.75" customHeight="1">
      <c r="A704" s="34"/>
      <c r="B704" s="35"/>
      <c r="C704" s="174"/>
      <c r="D704" s="21"/>
      <c r="E704" s="256"/>
      <c r="F704" s="112"/>
      <c r="G704" s="88"/>
      <c r="H704" s="160"/>
      <c r="I704" s="185"/>
      <c r="J704" s="173"/>
      <c r="K704" s="159"/>
      <c r="L704" s="142"/>
    </row>
    <row r="705" spans="1:12" ht="18.75" customHeight="1">
      <c r="A705" s="38"/>
      <c r="B705" s="39"/>
      <c r="C705" s="242"/>
      <c r="D705" s="23"/>
      <c r="E705" s="257"/>
      <c r="F705" s="115"/>
      <c r="G705" s="155"/>
      <c r="H705" s="157"/>
      <c r="I705" s="188"/>
      <c r="J705" s="176"/>
      <c r="K705" s="161"/>
      <c r="L705" s="147"/>
    </row>
    <row r="706" spans="1:12" ht="18.75" customHeight="1">
      <c r="A706" s="10" t="s">
        <v>608</v>
      </c>
      <c r="B706" s="4"/>
      <c r="C706" s="84" t="s">
        <v>444</v>
      </c>
      <c r="D706" s="10" t="s">
        <v>609</v>
      </c>
      <c r="E706" s="84" t="s">
        <v>525</v>
      </c>
      <c r="F706" s="84" t="s">
        <v>576</v>
      </c>
      <c r="G706" s="84" t="s">
        <v>297</v>
      </c>
      <c r="H706" s="204" t="s">
        <v>709</v>
      </c>
      <c r="I706" s="183">
        <f>SUM(I709:I713)</f>
        <v>2650</v>
      </c>
      <c r="J706" s="183">
        <f>SUM(J709:J713)</f>
        <v>2550</v>
      </c>
      <c r="K706" s="183">
        <f>SUM(K709:K713)</f>
        <v>100</v>
      </c>
      <c r="L706" s="84" t="s">
        <v>149</v>
      </c>
    </row>
    <row r="707" spans="1:12" ht="18.75" customHeight="1">
      <c r="A707" s="7"/>
      <c r="B707" s="8"/>
      <c r="C707" s="261"/>
      <c r="D707" s="33"/>
      <c r="E707" s="86"/>
      <c r="F707" s="88"/>
      <c r="G707" s="88"/>
      <c r="H707" s="160" t="s">
        <v>45</v>
      </c>
      <c r="I707" s="185"/>
      <c r="J707" s="173"/>
      <c r="K707" s="159"/>
      <c r="L707" s="88"/>
    </row>
    <row r="708" spans="1:12" ht="18.75" customHeight="1">
      <c r="A708" s="34"/>
      <c r="B708" s="35"/>
      <c r="C708" s="261"/>
      <c r="D708" s="21"/>
      <c r="E708" s="86"/>
      <c r="F708" s="88"/>
      <c r="G708" s="88"/>
      <c r="H708" s="160"/>
      <c r="I708" s="185"/>
      <c r="J708" s="173"/>
      <c r="K708" s="159"/>
      <c r="L708" s="88"/>
    </row>
    <row r="709" spans="1:12" ht="17.25" customHeight="1">
      <c r="A709" s="34"/>
      <c r="B709" s="35"/>
      <c r="C709" s="261"/>
      <c r="D709" s="21"/>
      <c r="E709" s="86"/>
      <c r="F709" s="88"/>
      <c r="G709" s="88"/>
      <c r="H709" s="160" t="s">
        <v>494</v>
      </c>
      <c r="I709" s="185">
        <f>SUM(J709:K709)</f>
        <v>700</v>
      </c>
      <c r="J709" s="173">
        <v>700</v>
      </c>
      <c r="K709" s="159">
        <v>0</v>
      </c>
      <c r="L709" s="88"/>
    </row>
    <row r="710" spans="1:12" ht="18.75" customHeight="1">
      <c r="A710" s="34"/>
      <c r="B710" s="35"/>
      <c r="C710" s="261"/>
      <c r="D710" s="21"/>
      <c r="E710" s="256"/>
      <c r="F710" s="88"/>
      <c r="G710" s="88"/>
      <c r="H710" s="160" t="s">
        <v>495</v>
      </c>
      <c r="I710" s="185">
        <f>SUM(J710:K710)</f>
        <v>900</v>
      </c>
      <c r="J710" s="173">
        <v>900</v>
      </c>
      <c r="K710" s="159">
        <v>0</v>
      </c>
      <c r="L710" s="88"/>
    </row>
    <row r="711" spans="1:12" ht="18.75" customHeight="1">
      <c r="A711" s="34"/>
      <c r="B711" s="35"/>
      <c r="C711" s="261"/>
      <c r="D711" s="21"/>
      <c r="E711" s="256"/>
      <c r="F711" s="88"/>
      <c r="G711" s="88"/>
      <c r="H711" s="160" t="s">
        <v>708</v>
      </c>
      <c r="I711" s="185">
        <f>SUM(J711:K711)</f>
        <v>1050</v>
      </c>
      <c r="J711" s="173">
        <v>950</v>
      </c>
      <c r="K711" s="159">
        <v>100</v>
      </c>
      <c r="L711" s="88"/>
    </row>
    <row r="712" spans="1:12" ht="18.75" customHeight="1">
      <c r="A712" s="34"/>
      <c r="B712" s="35"/>
      <c r="C712" s="261"/>
      <c r="D712" s="21"/>
      <c r="E712" s="256"/>
      <c r="F712" s="88"/>
      <c r="G712" s="88"/>
      <c r="H712" s="160"/>
      <c r="I712" s="185"/>
      <c r="J712" s="173"/>
      <c r="K712" s="159"/>
      <c r="L712" s="88"/>
    </row>
    <row r="713" spans="1:12" ht="14.25" customHeight="1">
      <c r="A713" s="34"/>
      <c r="B713" s="35"/>
      <c r="C713" s="261"/>
      <c r="D713" s="21"/>
      <c r="E713" s="256"/>
      <c r="F713" s="88"/>
      <c r="G713" s="88"/>
      <c r="H713" s="160"/>
      <c r="I713" s="185"/>
      <c r="J713" s="173"/>
      <c r="K713" s="159"/>
      <c r="L713" s="88"/>
    </row>
    <row r="714" spans="1:12" ht="14.25" customHeight="1">
      <c r="A714" s="34"/>
      <c r="B714" s="35"/>
      <c r="C714" s="261"/>
      <c r="D714" s="21"/>
      <c r="E714" s="256"/>
      <c r="F714" s="88"/>
      <c r="G714" s="88"/>
      <c r="H714" s="160"/>
      <c r="I714" s="185"/>
      <c r="J714" s="173"/>
      <c r="K714" s="159"/>
      <c r="L714" s="88"/>
    </row>
    <row r="715" spans="1:12" ht="14.25" customHeight="1">
      <c r="A715" s="34"/>
      <c r="B715" s="35"/>
      <c r="C715" s="174"/>
      <c r="D715" s="21"/>
      <c r="E715" s="256"/>
      <c r="F715" s="88"/>
      <c r="G715" s="12"/>
      <c r="H715" s="160"/>
      <c r="I715" s="185"/>
      <c r="J715" s="173"/>
      <c r="K715" s="159"/>
      <c r="L715" s="88"/>
    </row>
    <row r="716" spans="1:12" ht="14.25" customHeight="1">
      <c r="A716" s="34"/>
      <c r="B716" s="35"/>
      <c r="C716" s="174"/>
      <c r="D716" s="21"/>
      <c r="E716" s="256"/>
      <c r="F716" s="88"/>
      <c r="G716" s="12"/>
      <c r="H716" s="160"/>
      <c r="I716" s="185"/>
      <c r="J716" s="173"/>
      <c r="K716" s="159"/>
      <c r="L716" s="88"/>
    </row>
    <row r="717" spans="1:12" ht="14.25" customHeight="1">
      <c r="A717" s="34"/>
      <c r="B717" s="35"/>
      <c r="C717" s="174"/>
      <c r="D717" s="21"/>
      <c r="E717" s="256"/>
      <c r="F717" s="88"/>
      <c r="G717" s="12"/>
      <c r="H717" s="160"/>
      <c r="I717" s="185"/>
      <c r="J717" s="173"/>
      <c r="K717" s="159"/>
      <c r="L717" s="88"/>
    </row>
    <row r="718" spans="1:12" ht="14.25" customHeight="1">
      <c r="A718" s="38"/>
      <c r="B718" s="39"/>
      <c r="C718" s="242"/>
      <c r="D718" s="23"/>
      <c r="E718" s="257"/>
      <c r="F718" s="155"/>
      <c r="G718" s="14"/>
      <c r="H718" s="157"/>
      <c r="I718" s="188"/>
      <c r="J718" s="176"/>
      <c r="K718" s="161"/>
      <c r="L718" s="147"/>
    </row>
    <row r="719" spans="1:12" ht="15" customHeight="1">
      <c r="A719" s="10" t="s">
        <v>81</v>
      </c>
      <c r="B719" s="4"/>
      <c r="C719" s="84" t="s">
        <v>82</v>
      </c>
      <c r="D719" s="99" t="s">
        <v>83</v>
      </c>
      <c r="E719" s="84" t="s">
        <v>596</v>
      </c>
      <c r="F719" s="84" t="s">
        <v>14</v>
      </c>
      <c r="G719" s="84" t="s">
        <v>242</v>
      </c>
      <c r="H719" s="204" t="s">
        <v>709</v>
      </c>
      <c r="I719" s="183">
        <f>J719+K719</f>
        <v>116350.20999999999</v>
      </c>
      <c r="J719" s="183">
        <f>SUM(J722:J724)</f>
        <v>110532.7</v>
      </c>
      <c r="K719" s="183">
        <f>SUM(K722:K726)</f>
        <v>5817.51</v>
      </c>
      <c r="L719" s="262" t="s">
        <v>106</v>
      </c>
    </row>
    <row r="720" spans="1:12" ht="15" customHeight="1">
      <c r="A720" s="7"/>
      <c r="B720" s="8"/>
      <c r="C720" s="88"/>
      <c r="D720" s="208"/>
      <c r="E720" s="86"/>
      <c r="F720" s="88"/>
      <c r="G720" s="86"/>
      <c r="H720" s="160" t="s">
        <v>45</v>
      </c>
      <c r="I720" s="185"/>
      <c r="J720" s="173"/>
      <c r="K720" s="159"/>
      <c r="L720" s="130"/>
    </row>
    <row r="721" spans="1:12" ht="15" customHeight="1">
      <c r="A721" s="34"/>
      <c r="B721" s="35"/>
      <c r="C721" s="88"/>
      <c r="D721" s="21"/>
      <c r="E721" s="86"/>
      <c r="F721" s="88"/>
      <c r="G721" s="86"/>
      <c r="H721" s="160"/>
      <c r="I721" s="185"/>
      <c r="J721" s="173"/>
      <c r="K721" s="159"/>
      <c r="L721" s="130"/>
    </row>
    <row r="722" spans="1:12" ht="15" customHeight="1">
      <c r="A722" s="34"/>
      <c r="B722" s="35"/>
      <c r="C722" s="88"/>
      <c r="D722" s="21"/>
      <c r="E722" s="86"/>
      <c r="F722" s="88"/>
      <c r="G722" s="86"/>
      <c r="H722" s="160" t="s">
        <v>494</v>
      </c>
      <c r="I722" s="185">
        <f>SUM(J722:K722)</f>
        <v>6939.17</v>
      </c>
      <c r="J722" s="173">
        <v>5000</v>
      </c>
      <c r="K722" s="159">
        <v>1939.17</v>
      </c>
      <c r="L722" s="130"/>
    </row>
    <row r="723" spans="1:12" ht="15" customHeight="1">
      <c r="A723" s="34"/>
      <c r="B723" s="35"/>
      <c r="C723" s="88"/>
      <c r="D723" s="21"/>
      <c r="E723" s="86"/>
      <c r="F723" s="88"/>
      <c r="G723" s="86"/>
      <c r="H723" s="160" t="s">
        <v>495</v>
      </c>
      <c r="I723" s="185">
        <f>SUM(J723:K723)</f>
        <v>54705.52</v>
      </c>
      <c r="J723" s="173">
        <v>52766.35</v>
      </c>
      <c r="K723" s="159">
        <v>1939.17</v>
      </c>
      <c r="L723" s="130"/>
    </row>
    <row r="724" spans="1:12" ht="15" customHeight="1">
      <c r="A724" s="34"/>
      <c r="B724" s="35"/>
      <c r="C724" s="88"/>
      <c r="D724" s="21"/>
      <c r="E724" s="88"/>
      <c r="F724" s="88"/>
      <c r="G724" s="86"/>
      <c r="H724" s="160" t="s">
        <v>708</v>
      </c>
      <c r="I724" s="185">
        <f>SUM(J724:K724)</f>
        <v>54705.52</v>
      </c>
      <c r="J724" s="173">
        <v>52766.35</v>
      </c>
      <c r="K724" s="159">
        <v>1939.17</v>
      </c>
      <c r="L724" s="130"/>
    </row>
    <row r="725" spans="1:12" ht="15" customHeight="1">
      <c r="A725" s="34"/>
      <c r="B725" s="35"/>
      <c r="C725" s="88"/>
      <c r="D725" s="21"/>
      <c r="E725" s="88"/>
      <c r="F725" s="88"/>
      <c r="G725" s="88"/>
      <c r="H725" s="160"/>
      <c r="I725" s="185"/>
      <c r="J725" s="173"/>
      <c r="K725" s="159"/>
      <c r="L725" s="130"/>
    </row>
    <row r="726" spans="1:12" ht="15" customHeight="1">
      <c r="A726" s="34"/>
      <c r="B726" s="35"/>
      <c r="C726" s="174"/>
      <c r="D726" s="21"/>
      <c r="E726" s="88"/>
      <c r="F726" s="88"/>
      <c r="G726" s="88"/>
      <c r="H726" s="160"/>
      <c r="I726" s="185"/>
      <c r="J726" s="173"/>
      <c r="K726" s="159"/>
      <c r="L726" s="130"/>
    </row>
    <row r="727" spans="1:12" ht="15" customHeight="1">
      <c r="A727" s="34"/>
      <c r="B727" s="35"/>
      <c r="C727" s="174"/>
      <c r="D727" s="21"/>
      <c r="E727" s="256"/>
      <c r="F727" s="88"/>
      <c r="G727" s="88"/>
      <c r="H727" s="160"/>
      <c r="I727" s="185"/>
      <c r="J727" s="173"/>
      <c r="K727" s="159"/>
      <c r="L727" s="130"/>
    </row>
    <row r="728" spans="1:12" ht="15" customHeight="1">
      <c r="A728" s="34"/>
      <c r="B728" s="35"/>
      <c r="C728" s="174"/>
      <c r="D728" s="21"/>
      <c r="E728" s="256"/>
      <c r="F728" s="88"/>
      <c r="G728" s="88"/>
      <c r="H728" s="160"/>
      <c r="I728" s="185"/>
      <c r="J728" s="173"/>
      <c r="K728" s="159"/>
      <c r="L728" s="130"/>
    </row>
    <row r="729" spans="1:12" ht="15" customHeight="1">
      <c r="A729" s="34"/>
      <c r="B729" s="35"/>
      <c r="C729" s="174"/>
      <c r="D729" s="21"/>
      <c r="E729" s="256"/>
      <c r="F729" s="88"/>
      <c r="G729" s="88"/>
      <c r="H729" s="160"/>
      <c r="I729" s="185"/>
      <c r="J729" s="173"/>
      <c r="K729" s="159"/>
      <c r="L729" s="130"/>
    </row>
    <row r="730" spans="1:12" ht="15" customHeight="1">
      <c r="A730" s="34"/>
      <c r="B730" s="35"/>
      <c r="C730" s="174"/>
      <c r="D730" s="21"/>
      <c r="E730" s="256"/>
      <c r="F730" s="88"/>
      <c r="G730" s="88"/>
      <c r="H730" s="160"/>
      <c r="I730" s="185"/>
      <c r="J730" s="173"/>
      <c r="K730" s="159"/>
      <c r="L730" s="130"/>
    </row>
    <row r="731" spans="1:12" ht="15" customHeight="1">
      <c r="A731" s="34"/>
      <c r="B731" s="35"/>
      <c r="C731" s="174"/>
      <c r="D731" s="21"/>
      <c r="E731" s="256"/>
      <c r="F731" s="174"/>
      <c r="G731" s="88"/>
      <c r="H731" s="160"/>
      <c r="I731" s="185"/>
      <c r="J731" s="173"/>
      <c r="K731" s="159"/>
      <c r="L731" s="130"/>
    </row>
    <row r="732" spans="1:12" ht="15" customHeight="1">
      <c r="A732" s="34"/>
      <c r="B732" s="35"/>
      <c r="C732" s="174"/>
      <c r="D732" s="21"/>
      <c r="E732" s="256"/>
      <c r="F732" s="174"/>
      <c r="G732" s="88"/>
      <c r="H732" s="160"/>
      <c r="I732" s="185"/>
      <c r="J732" s="173"/>
      <c r="K732" s="159"/>
      <c r="L732" s="130"/>
    </row>
    <row r="733" spans="1:12" ht="15" customHeight="1">
      <c r="A733" s="34"/>
      <c r="B733" s="35"/>
      <c r="C733" s="174"/>
      <c r="D733" s="21"/>
      <c r="E733" s="256"/>
      <c r="F733" s="174"/>
      <c r="G733" s="88"/>
      <c r="H733" s="160"/>
      <c r="I733" s="185"/>
      <c r="J733" s="173"/>
      <c r="K733" s="159"/>
      <c r="L733" s="130"/>
    </row>
    <row r="734" spans="1:12" ht="15" customHeight="1">
      <c r="A734" s="34"/>
      <c r="B734" s="35"/>
      <c r="C734" s="174"/>
      <c r="D734" s="21"/>
      <c r="E734" s="256"/>
      <c r="F734" s="174"/>
      <c r="G734" s="88"/>
      <c r="H734" s="160"/>
      <c r="I734" s="185"/>
      <c r="J734" s="173"/>
      <c r="K734" s="159"/>
      <c r="L734" s="130"/>
    </row>
    <row r="735" spans="1:12" ht="15" customHeight="1">
      <c r="A735" s="38"/>
      <c r="B735" s="39"/>
      <c r="C735" s="242"/>
      <c r="D735" s="23"/>
      <c r="E735" s="257"/>
      <c r="F735" s="242"/>
      <c r="G735" s="155"/>
      <c r="H735" s="157"/>
      <c r="I735" s="188"/>
      <c r="J735" s="176"/>
      <c r="K735" s="161"/>
      <c r="L735" s="147"/>
    </row>
    <row r="736" spans="1:12" ht="24" customHeight="1">
      <c r="A736" s="10" t="s">
        <v>61</v>
      </c>
      <c r="B736" s="4"/>
      <c r="C736" s="84" t="s">
        <v>441</v>
      </c>
      <c r="D736" s="99" t="s">
        <v>442</v>
      </c>
      <c r="E736" s="84" t="s">
        <v>596</v>
      </c>
      <c r="F736" s="84" t="s">
        <v>443</v>
      </c>
      <c r="G736" s="84" t="s">
        <v>465</v>
      </c>
      <c r="H736" s="204" t="s">
        <v>709</v>
      </c>
      <c r="I736" s="183">
        <f>J736+K736</f>
        <v>65400.288</v>
      </c>
      <c r="J736" s="183">
        <f>SUM(J739:J741)</f>
        <v>62130.282</v>
      </c>
      <c r="K736" s="183">
        <f>SUM(K739:K743)</f>
        <v>3270.006</v>
      </c>
      <c r="L736" s="142"/>
    </row>
    <row r="737" spans="1:12" ht="15" customHeight="1">
      <c r="A737" s="7"/>
      <c r="B737" s="8"/>
      <c r="C737" s="88"/>
      <c r="D737" s="208"/>
      <c r="E737" s="86"/>
      <c r="F737" s="86"/>
      <c r="G737" s="86"/>
      <c r="H737" s="160" t="s">
        <v>45</v>
      </c>
      <c r="I737" s="185"/>
      <c r="J737" s="173"/>
      <c r="K737" s="159"/>
      <c r="L737" s="142"/>
    </row>
    <row r="738" spans="1:12" ht="15" customHeight="1">
      <c r="A738" s="34"/>
      <c r="B738" s="35"/>
      <c r="C738" s="88"/>
      <c r="D738" s="21"/>
      <c r="E738" s="86"/>
      <c r="F738" s="86"/>
      <c r="G738" s="86"/>
      <c r="H738" s="160"/>
      <c r="I738" s="185"/>
      <c r="J738" s="173"/>
      <c r="K738" s="159"/>
      <c r="L738" s="142"/>
    </row>
    <row r="739" spans="1:12" ht="15" customHeight="1">
      <c r="A739" s="34"/>
      <c r="B739" s="35"/>
      <c r="C739" s="88"/>
      <c r="D739" s="21"/>
      <c r="E739" s="86"/>
      <c r="F739" s="86"/>
      <c r="G739" s="86"/>
      <c r="H739" s="160" t="s">
        <v>494</v>
      </c>
      <c r="I739" s="185">
        <f>SUM(J739:K739)</f>
        <v>14736.842</v>
      </c>
      <c r="J739" s="173">
        <v>14000</v>
      </c>
      <c r="K739" s="159">
        <v>736.842</v>
      </c>
      <c r="L739" s="142"/>
    </row>
    <row r="740" spans="1:12" ht="15" customHeight="1">
      <c r="A740" s="34"/>
      <c r="B740" s="35"/>
      <c r="C740" s="88"/>
      <c r="D740" s="21"/>
      <c r="E740" s="86"/>
      <c r="F740" s="86"/>
      <c r="G740" s="86"/>
      <c r="H740" s="160" t="s">
        <v>495</v>
      </c>
      <c r="I740" s="185">
        <f>SUM(J740:K740)</f>
        <v>26307.624</v>
      </c>
      <c r="J740" s="173">
        <v>24992.252</v>
      </c>
      <c r="K740" s="159">
        <v>1315.372</v>
      </c>
      <c r="L740" s="142"/>
    </row>
    <row r="741" spans="1:12" ht="15" customHeight="1">
      <c r="A741" s="34"/>
      <c r="B741" s="35"/>
      <c r="C741" s="88"/>
      <c r="D741" s="21"/>
      <c r="E741" s="88"/>
      <c r="F741" s="88"/>
      <c r="G741" s="86"/>
      <c r="H741" s="160" t="s">
        <v>708</v>
      </c>
      <c r="I741" s="185">
        <f>SUM(J741:K741)</f>
        <v>24355.822</v>
      </c>
      <c r="J741" s="173">
        <v>23138.03</v>
      </c>
      <c r="K741" s="159">
        <v>1217.792</v>
      </c>
      <c r="L741" s="142"/>
    </row>
    <row r="742" spans="1:12" ht="15" customHeight="1">
      <c r="A742" s="34"/>
      <c r="B742" s="35"/>
      <c r="C742" s="88"/>
      <c r="D742" s="21"/>
      <c r="E742" s="88"/>
      <c r="F742" s="88"/>
      <c r="G742" s="86"/>
      <c r="H742" s="160"/>
      <c r="I742" s="185"/>
      <c r="J742" s="173"/>
      <c r="K742" s="159"/>
      <c r="L742" s="142"/>
    </row>
    <row r="743" spans="1:12" ht="15" customHeight="1">
      <c r="A743" s="34"/>
      <c r="B743" s="35"/>
      <c r="C743" s="174"/>
      <c r="D743" s="21"/>
      <c r="E743" s="88"/>
      <c r="F743" s="88"/>
      <c r="G743" s="86"/>
      <c r="H743" s="160"/>
      <c r="I743" s="185"/>
      <c r="J743" s="173"/>
      <c r="K743" s="159"/>
      <c r="L743" s="142"/>
    </row>
    <row r="744" spans="1:12" ht="15" customHeight="1">
      <c r="A744" s="34"/>
      <c r="B744" s="35"/>
      <c r="C744" s="174"/>
      <c r="D744" s="21"/>
      <c r="E744" s="11"/>
      <c r="F744" s="88"/>
      <c r="G744" s="86"/>
      <c r="H744" s="160"/>
      <c r="I744" s="185"/>
      <c r="J744" s="173"/>
      <c r="K744" s="159"/>
      <c r="L744" s="142"/>
    </row>
    <row r="745" spans="1:12" ht="15" customHeight="1">
      <c r="A745" s="34"/>
      <c r="B745" s="35"/>
      <c r="C745" s="174"/>
      <c r="D745" s="21"/>
      <c r="E745" s="11"/>
      <c r="F745" s="174"/>
      <c r="G745" s="86"/>
      <c r="H745" s="160"/>
      <c r="I745" s="185"/>
      <c r="J745" s="173"/>
      <c r="K745" s="159"/>
      <c r="L745" s="142"/>
    </row>
    <row r="746" spans="1:12" ht="15" customHeight="1">
      <c r="A746" s="34"/>
      <c r="B746" s="35"/>
      <c r="C746" s="174"/>
      <c r="D746" s="21"/>
      <c r="E746" s="11"/>
      <c r="F746" s="174"/>
      <c r="G746" s="86"/>
      <c r="H746" s="160"/>
      <c r="I746" s="185"/>
      <c r="J746" s="173"/>
      <c r="K746" s="159"/>
      <c r="L746" s="142"/>
    </row>
    <row r="747" spans="1:12" ht="15" customHeight="1">
      <c r="A747" s="34"/>
      <c r="B747" s="35"/>
      <c r="C747" s="174"/>
      <c r="D747" s="21"/>
      <c r="E747" s="11"/>
      <c r="F747" s="174"/>
      <c r="G747" s="88"/>
      <c r="H747" s="160"/>
      <c r="I747" s="185"/>
      <c r="J747" s="173"/>
      <c r="K747" s="159"/>
      <c r="L747" s="142"/>
    </row>
    <row r="748" spans="1:12" ht="12.75" customHeight="1">
      <c r="A748" s="38"/>
      <c r="B748" s="39"/>
      <c r="C748" s="242"/>
      <c r="D748" s="23"/>
      <c r="E748" s="257"/>
      <c r="F748" s="242"/>
      <c r="G748" s="155"/>
      <c r="H748" s="157"/>
      <c r="I748" s="188"/>
      <c r="J748" s="176"/>
      <c r="K748" s="161"/>
      <c r="L748" s="147"/>
    </row>
    <row r="749" spans="1:12" ht="17.25" customHeight="1">
      <c r="A749" s="10" t="s">
        <v>80</v>
      </c>
      <c r="B749" s="4"/>
      <c r="C749" s="84" t="s">
        <v>8</v>
      </c>
      <c r="D749" s="99" t="s">
        <v>573</v>
      </c>
      <c r="E749" s="84" t="s">
        <v>301</v>
      </c>
      <c r="F749" s="84" t="s">
        <v>686</v>
      </c>
      <c r="G749" s="84" t="s">
        <v>700</v>
      </c>
      <c r="H749" s="204">
        <v>2012</v>
      </c>
      <c r="I749" s="183">
        <f>J749+K749</f>
        <v>19169.5</v>
      </c>
      <c r="J749" s="183">
        <f>SUM(J751)</f>
        <v>19169.5</v>
      </c>
      <c r="K749" s="183">
        <f>SUM(K751)</f>
        <v>0</v>
      </c>
      <c r="L749" s="137" t="s">
        <v>145</v>
      </c>
    </row>
    <row r="750" spans="1:12" ht="15" customHeight="1">
      <c r="A750" s="7"/>
      <c r="B750" s="8"/>
      <c r="C750" s="86"/>
      <c r="D750" s="261"/>
      <c r="E750" s="86"/>
      <c r="F750" s="86"/>
      <c r="G750" s="261"/>
      <c r="H750" s="160" t="s">
        <v>417</v>
      </c>
      <c r="I750" s="173"/>
      <c r="J750" s="173"/>
      <c r="K750" s="159"/>
      <c r="L750" s="130"/>
    </row>
    <row r="751" spans="1:12" ht="14.25" customHeight="1">
      <c r="A751" s="34"/>
      <c r="B751" s="35"/>
      <c r="C751" s="86"/>
      <c r="D751" s="261"/>
      <c r="E751" s="86"/>
      <c r="F751" s="86"/>
      <c r="G751" s="261"/>
      <c r="H751" s="160" t="s">
        <v>223</v>
      </c>
      <c r="I751" s="173">
        <f>SUM(J751:K751)</f>
        <v>19169.5</v>
      </c>
      <c r="J751" s="173">
        <v>19169.5</v>
      </c>
      <c r="K751" s="159">
        <v>0</v>
      </c>
      <c r="L751" s="130"/>
    </row>
    <row r="752" spans="1:12" ht="15" customHeight="1">
      <c r="A752" s="34"/>
      <c r="B752" s="35"/>
      <c r="C752" s="86"/>
      <c r="D752" s="211"/>
      <c r="E752" s="86"/>
      <c r="F752" s="86"/>
      <c r="G752" s="261"/>
      <c r="H752" s="160"/>
      <c r="I752" s="185"/>
      <c r="J752" s="173"/>
      <c r="K752" s="159"/>
      <c r="L752" s="130"/>
    </row>
    <row r="753" spans="1:12" ht="15.75" customHeight="1">
      <c r="A753" s="34"/>
      <c r="B753" s="35"/>
      <c r="C753" s="86"/>
      <c r="D753" s="211"/>
      <c r="E753" s="86"/>
      <c r="F753" s="86"/>
      <c r="G753" s="261"/>
      <c r="H753" s="160"/>
      <c r="I753" s="185"/>
      <c r="J753" s="173"/>
      <c r="K753" s="159"/>
      <c r="L753" s="130"/>
    </row>
    <row r="754" spans="1:12" ht="15.75" customHeight="1">
      <c r="A754" s="34"/>
      <c r="B754" s="35"/>
      <c r="C754" s="112"/>
      <c r="D754" s="211"/>
      <c r="E754" s="256"/>
      <c r="F754" s="86"/>
      <c r="G754" s="261"/>
      <c r="H754" s="160"/>
      <c r="I754" s="185"/>
      <c r="J754" s="173"/>
      <c r="K754" s="159"/>
      <c r="L754" s="130"/>
    </row>
    <row r="755" spans="1:12" ht="15.75" customHeight="1">
      <c r="A755" s="34"/>
      <c r="B755" s="35"/>
      <c r="C755" s="112"/>
      <c r="D755" s="211"/>
      <c r="E755" s="256"/>
      <c r="F755" s="86"/>
      <c r="G755" s="261"/>
      <c r="H755" s="160"/>
      <c r="I755" s="185"/>
      <c r="J755" s="173"/>
      <c r="K755" s="159"/>
      <c r="L755" s="130"/>
    </row>
    <row r="756" spans="1:12" ht="15.75" customHeight="1">
      <c r="A756" s="34"/>
      <c r="B756" s="35"/>
      <c r="C756" s="112"/>
      <c r="D756" s="211"/>
      <c r="E756" s="256"/>
      <c r="F756" s="112"/>
      <c r="G756" s="261"/>
      <c r="H756" s="160"/>
      <c r="I756" s="185"/>
      <c r="J756" s="173"/>
      <c r="K756" s="159"/>
      <c r="L756" s="130"/>
    </row>
    <row r="757" spans="1:12" ht="15.75" customHeight="1">
      <c r="A757" s="34"/>
      <c r="B757" s="35"/>
      <c r="C757" s="112"/>
      <c r="D757" s="211"/>
      <c r="E757" s="256"/>
      <c r="F757" s="112"/>
      <c r="G757" s="261"/>
      <c r="H757" s="160"/>
      <c r="I757" s="185"/>
      <c r="J757" s="173"/>
      <c r="K757" s="159"/>
      <c r="L757" s="130"/>
    </row>
    <row r="758" spans="1:12" ht="15.75" customHeight="1">
      <c r="A758" s="38"/>
      <c r="B758" s="39"/>
      <c r="C758" s="115"/>
      <c r="D758" s="212"/>
      <c r="E758" s="257"/>
      <c r="F758" s="115"/>
      <c r="G758" s="263"/>
      <c r="H758" s="157"/>
      <c r="I758" s="188"/>
      <c r="J758" s="176"/>
      <c r="K758" s="161"/>
      <c r="L758" s="147"/>
    </row>
    <row r="759" spans="1:12" ht="15.75" customHeight="1">
      <c r="A759" s="10" t="s">
        <v>534</v>
      </c>
      <c r="B759" s="4"/>
      <c r="C759" s="84" t="s">
        <v>572</v>
      </c>
      <c r="D759" s="137" t="s">
        <v>98</v>
      </c>
      <c r="E759" s="84" t="s">
        <v>616</v>
      </c>
      <c r="F759" s="84" t="s">
        <v>617</v>
      </c>
      <c r="G759" s="85" t="s">
        <v>533</v>
      </c>
      <c r="H759" s="204" t="s">
        <v>493</v>
      </c>
      <c r="I759" s="183">
        <f>SUM(I762:I766)</f>
        <v>330340.91</v>
      </c>
      <c r="J759" s="183">
        <f>SUM(J762:J766)</f>
        <v>33219.25</v>
      </c>
      <c r="K759" s="183">
        <f>SUM(K762:K766)</f>
        <v>297121.66</v>
      </c>
      <c r="L759" s="137" t="s">
        <v>377</v>
      </c>
    </row>
    <row r="760" spans="1:12" ht="15.75" customHeight="1">
      <c r="A760" s="7"/>
      <c r="B760" s="8"/>
      <c r="C760" s="86"/>
      <c r="D760" s="153"/>
      <c r="E760" s="86"/>
      <c r="F760" s="86"/>
      <c r="G760" s="87"/>
      <c r="H760" s="160" t="s">
        <v>45</v>
      </c>
      <c r="I760" s="185"/>
      <c r="J760" s="173"/>
      <c r="K760" s="159"/>
      <c r="L760" s="130"/>
    </row>
    <row r="761" spans="1:12" ht="15.75" customHeight="1">
      <c r="A761" s="34"/>
      <c r="B761" s="35"/>
      <c r="C761" s="86"/>
      <c r="D761" s="166"/>
      <c r="E761" s="86"/>
      <c r="F761" s="86"/>
      <c r="G761" s="87"/>
      <c r="H761" s="160"/>
      <c r="I761" s="185"/>
      <c r="J761" s="173"/>
      <c r="K761" s="159"/>
      <c r="L761" s="130"/>
    </row>
    <row r="762" spans="1:12" ht="15.75" customHeight="1">
      <c r="A762" s="34"/>
      <c r="B762" s="35"/>
      <c r="C762" s="86"/>
      <c r="D762" s="211"/>
      <c r="E762" s="86"/>
      <c r="F762" s="86"/>
      <c r="G762" s="87"/>
      <c r="H762" s="160" t="s">
        <v>494</v>
      </c>
      <c r="I762" s="185">
        <f>SUM(J762:K762)</f>
        <v>330340.91</v>
      </c>
      <c r="J762" s="173">
        <v>33219.25</v>
      </c>
      <c r="K762" s="159">
        <v>297121.66</v>
      </c>
      <c r="L762" s="130"/>
    </row>
    <row r="763" spans="1:12" ht="15.75" customHeight="1">
      <c r="A763" s="34"/>
      <c r="B763" s="35"/>
      <c r="C763" s="86"/>
      <c r="D763" s="211"/>
      <c r="E763" s="256"/>
      <c r="F763" s="88"/>
      <c r="G763" s="87"/>
      <c r="H763" s="160" t="s">
        <v>495</v>
      </c>
      <c r="I763" s="185">
        <f>SUM(J763:K763)</f>
        <v>0</v>
      </c>
      <c r="J763" s="173">
        <v>0</v>
      </c>
      <c r="K763" s="159">
        <v>0</v>
      </c>
      <c r="L763" s="130"/>
    </row>
    <row r="764" spans="1:12" ht="15.75" customHeight="1">
      <c r="A764" s="34"/>
      <c r="B764" s="35"/>
      <c r="C764" s="86"/>
      <c r="D764" s="211"/>
      <c r="E764" s="256"/>
      <c r="F764" s="88"/>
      <c r="G764" s="87"/>
      <c r="H764" s="160"/>
      <c r="I764" s="185"/>
      <c r="J764" s="173"/>
      <c r="K764" s="159"/>
      <c r="L764" s="130"/>
    </row>
    <row r="765" spans="1:12" ht="15.75" customHeight="1">
      <c r="A765" s="34"/>
      <c r="B765" s="35"/>
      <c r="C765" s="112"/>
      <c r="D765" s="211"/>
      <c r="E765" s="256"/>
      <c r="F765" s="112"/>
      <c r="G765" s="87"/>
      <c r="H765" s="160"/>
      <c r="I765" s="185"/>
      <c r="J765" s="173"/>
      <c r="K765" s="159"/>
      <c r="L765" s="130"/>
    </row>
    <row r="766" spans="1:12" ht="15.75" customHeight="1">
      <c r="A766" s="34"/>
      <c r="B766" s="35"/>
      <c r="C766" s="112"/>
      <c r="D766" s="211"/>
      <c r="E766" s="256"/>
      <c r="F766" s="112"/>
      <c r="G766" s="87"/>
      <c r="H766" s="160"/>
      <c r="I766" s="185"/>
      <c r="J766" s="173"/>
      <c r="K766" s="159"/>
      <c r="L766" s="130"/>
    </row>
    <row r="767" spans="1:12" ht="15.75" customHeight="1">
      <c r="A767" s="34"/>
      <c r="B767" s="35"/>
      <c r="C767" s="112"/>
      <c r="D767" s="211"/>
      <c r="E767" s="256"/>
      <c r="F767" s="112"/>
      <c r="G767" s="87"/>
      <c r="H767" s="160"/>
      <c r="I767" s="185"/>
      <c r="J767" s="173"/>
      <c r="K767" s="159"/>
      <c r="L767" s="130"/>
    </row>
    <row r="768" spans="1:12" ht="15.75" customHeight="1">
      <c r="A768" s="34"/>
      <c r="B768" s="35"/>
      <c r="C768" s="112"/>
      <c r="D768" s="211"/>
      <c r="E768" s="256"/>
      <c r="F768" s="112"/>
      <c r="G768" s="264"/>
      <c r="H768" s="160"/>
      <c r="I768" s="185"/>
      <c r="J768" s="173"/>
      <c r="K768" s="159"/>
      <c r="L768" s="130"/>
    </row>
    <row r="769" spans="1:12" ht="15.75" customHeight="1">
      <c r="A769" s="34"/>
      <c r="B769" s="35"/>
      <c r="C769" s="112"/>
      <c r="D769" s="211"/>
      <c r="E769" s="256"/>
      <c r="F769" s="112"/>
      <c r="G769" s="264"/>
      <c r="H769" s="160"/>
      <c r="I769" s="185"/>
      <c r="J769" s="173"/>
      <c r="K769" s="159"/>
      <c r="L769" s="130"/>
    </row>
    <row r="770" spans="1:12" ht="15.75" customHeight="1">
      <c r="A770" s="34"/>
      <c r="B770" s="35"/>
      <c r="C770" s="112"/>
      <c r="D770" s="211"/>
      <c r="E770" s="256"/>
      <c r="F770" s="112"/>
      <c r="G770" s="264"/>
      <c r="H770" s="160"/>
      <c r="I770" s="185"/>
      <c r="J770" s="173"/>
      <c r="K770" s="159"/>
      <c r="L770" s="142"/>
    </row>
    <row r="771" spans="1:12" ht="15.75" customHeight="1">
      <c r="A771" s="34"/>
      <c r="B771" s="35"/>
      <c r="C771" s="112"/>
      <c r="D771" s="211"/>
      <c r="E771" s="256"/>
      <c r="F771" s="112"/>
      <c r="G771" s="264"/>
      <c r="H771" s="160"/>
      <c r="I771" s="185"/>
      <c r="J771" s="173"/>
      <c r="K771" s="159"/>
      <c r="L771" s="142"/>
    </row>
    <row r="772" spans="1:12" ht="15.75" customHeight="1">
      <c r="A772" s="10" t="s">
        <v>361</v>
      </c>
      <c r="B772" s="4"/>
      <c r="C772" s="84" t="s">
        <v>411</v>
      </c>
      <c r="D772" s="137" t="s">
        <v>440</v>
      </c>
      <c r="E772" s="84" t="s">
        <v>461</v>
      </c>
      <c r="F772" s="84" t="s">
        <v>19</v>
      </c>
      <c r="G772" s="85" t="s">
        <v>765</v>
      </c>
      <c r="H772" s="204" t="s">
        <v>412</v>
      </c>
      <c r="I772" s="183">
        <f>J772+K772</f>
        <v>198815</v>
      </c>
      <c r="J772" s="183">
        <f>SUM(J775:J782)</f>
        <v>198815</v>
      </c>
      <c r="K772" s="183">
        <f>SUM(K775:K782)</f>
        <v>0</v>
      </c>
      <c r="L772" s="258"/>
    </row>
    <row r="773" spans="1:12" ht="15.75" customHeight="1">
      <c r="A773" s="7"/>
      <c r="B773" s="8"/>
      <c r="C773" s="86"/>
      <c r="D773" s="153"/>
      <c r="E773" s="86"/>
      <c r="F773" s="86"/>
      <c r="G773" s="87"/>
      <c r="H773" s="160" t="s">
        <v>45</v>
      </c>
      <c r="I773" s="185"/>
      <c r="J773" s="173"/>
      <c r="K773" s="159"/>
      <c r="L773" s="142"/>
    </row>
    <row r="774" spans="1:12" ht="15.75" customHeight="1">
      <c r="A774" s="34"/>
      <c r="B774" s="35"/>
      <c r="C774" s="86"/>
      <c r="D774" s="166"/>
      <c r="E774" s="86"/>
      <c r="F774" s="86"/>
      <c r="G774" s="87"/>
      <c r="H774" s="160"/>
      <c r="I774" s="185"/>
      <c r="J774" s="173"/>
      <c r="K774" s="159"/>
      <c r="L774" s="142"/>
    </row>
    <row r="775" spans="1:12" ht="15.75" customHeight="1">
      <c r="A775" s="34"/>
      <c r="B775" s="35"/>
      <c r="C775" s="86"/>
      <c r="D775" s="211"/>
      <c r="E775" s="86"/>
      <c r="F775" s="86"/>
      <c r="G775" s="87"/>
      <c r="H775" s="160" t="s">
        <v>767</v>
      </c>
      <c r="I775" s="185">
        <f>SUM(J775:K775)</f>
        <v>20369</v>
      </c>
      <c r="J775" s="173">
        <v>20369</v>
      </c>
      <c r="K775" s="159">
        <v>0</v>
      </c>
      <c r="L775" s="142"/>
    </row>
    <row r="776" spans="1:12" ht="15.75" customHeight="1">
      <c r="A776" s="34"/>
      <c r="B776" s="35"/>
      <c r="C776" s="86"/>
      <c r="D776" s="211"/>
      <c r="E776" s="256"/>
      <c r="F776" s="86"/>
      <c r="G776" s="87"/>
      <c r="H776" s="160" t="s">
        <v>768</v>
      </c>
      <c r="I776" s="185">
        <f>SUM(J776:K776)</f>
        <v>23885.7</v>
      </c>
      <c r="J776" s="173">
        <v>23885.7</v>
      </c>
      <c r="K776" s="159">
        <v>0</v>
      </c>
      <c r="L776" s="142"/>
    </row>
    <row r="777" spans="1:12" ht="15.75" customHeight="1">
      <c r="A777" s="34"/>
      <c r="B777" s="35"/>
      <c r="C777" s="86"/>
      <c r="D777" s="211"/>
      <c r="E777" s="256"/>
      <c r="F777" s="86"/>
      <c r="G777" s="87"/>
      <c r="H777" s="160" t="s">
        <v>769</v>
      </c>
      <c r="I777" s="185">
        <f>SUM(J777:K777)</f>
        <v>22998.1</v>
      </c>
      <c r="J777" s="173">
        <v>22998.1</v>
      </c>
      <c r="K777" s="159">
        <v>0</v>
      </c>
      <c r="L777" s="142"/>
    </row>
    <row r="778" spans="1:12" ht="15.75" customHeight="1">
      <c r="A778" s="34"/>
      <c r="B778" s="35"/>
      <c r="C778" s="86"/>
      <c r="D778" s="211"/>
      <c r="E778" s="256"/>
      <c r="F778" s="86"/>
      <c r="G778" s="87"/>
      <c r="H778" s="171" t="s">
        <v>657</v>
      </c>
      <c r="I778" s="159">
        <f>J778+K778</f>
        <v>22450</v>
      </c>
      <c r="J778" s="172">
        <v>22450</v>
      </c>
      <c r="K778" s="159">
        <v>0</v>
      </c>
      <c r="L778" s="142"/>
    </row>
    <row r="779" spans="1:12" ht="15.75" customHeight="1">
      <c r="A779" s="34"/>
      <c r="B779" s="35"/>
      <c r="C779" s="112"/>
      <c r="D779" s="211"/>
      <c r="E779" s="256"/>
      <c r="F779" s="86"/>
      <c r="G779" s="87"/>
      <c r="H779" s="160" t="s">
        <v>146</v>
      </c>
      <c r="I779" s="159">
        <f>J779+K779</f>
        <v>23475.1</v>
      </c>
      <c r="J779" s="265">
        <v>23475.1</v>
      </c>
      <c r="K779" s="159">
        <v>0</v>
      </c>
      <c r="L779" s="142"/>
    </row>
    <row r="780" spans="1:12" ht="15.75" customHeight="1">
      <c r="A780" s="34"/>
      <c r="B780" s="35"/>
      <c r="C780" s="112"/>
      <c r="D780" s="211"/>
      <c r="E780" s="256"/>
      <c r="F780" s="88"/>
      <c r="G780" s="87"/>
      <c r="H780" s="160" t="s">
        <v>704</v>
      </c>
      <c r="I780" s="159">
        <f>J780+K780</f>
        <v>26047.6</v>
      </c>
      <c r="J780" s="159">
        <v>26047.6</v>
      </c>
      <c r="K780" s="159">
        <v>0</v>
      </c>
      <c r="L780" s="142"/>
    </row>
    <row r="781" spans="1:12" ht="15.75" customHeight="1">
      <c r="A781" s="34"/>
      <c r="B781" s="35"/>
      <c r="C781" s="112"/>
      <c r="D781" s="211"/>
      <c r="E781" s="256"/>
      <c r="F781" s="88"/>
      <c r="G781" s="264"/>
      <c r="H781" s="160" t="s">
        <v>147</v>
      </c>
      <c r="I781" s="159">
        <f>J781+K781</f>
        <v>29110.6</v>
      </c>
      <c r="J781" s="159">
        <v>29110.6</v>
      </c>
      <c r="K781" s="159">
        <v>0</v>
      </c>
      <c r="L781" s="142"/>
    </row>
    <row r="782" spans="1:12" ht="17.25" customHeight="1">
      <c r="A782" s="34"/>
      <c r="B782" s="35"/>
      <c r="C782" s="112"/>
      <c r="D782" s="211"/>
      <c r="E782" s="256"/>
      <c r="F782" s="88"/>
      <c r="G782" s="264"/>
      <c r="H782" s="227" t="s">
        <v>148</v>
      </c>
      <c r="I782" s="185">
        <f>SUM(J782:K782)</f>
        <v>30478.9</v>
      </c>
      <c r="J782" s="173">
        <v>30478.9</v>
      </c>
      <c r="K782" s="159">
        <v>0</v>
      </c>
      <c r="L782" s="142"/>
    </row>
    <row r="783" spans="1:12" ht="12.75" customHeight="1">
      <c r="A783" s="34"/>
      <c r="B783" s="35"/>
      <c r="C783" s="112"/>
      <c r="D783" s="211"/>
      <c r="E783" s="256"/>
      <c r="F783" s="112"/>
      <c r="G783" s="264"/>
      <c r="H783" s="227"/>
      <c r="I783" s="185"/>
      <c r="J783" s="173"/>
      <c r="K783" s="159"/>
      <c r="L783" s="142"/>
    </row>
    <row r="784" spans="1:12" ht="12.75" customHeight="1">
      <c r="A784" s="34"/>
      <c r="B784" s="35"/>
      <c r="C784" s="112"/>
      <c r="D784" s="211"/>
      <c r="E784" s="256"/>
      <c r="F784" s="112"/>
      <c r="G784" s="264"/>
      <c r="H784" s="227"/>
      <c r="I784" s="185"/>
      <c r="J784" s="173"/>
      <c r="K784" s="159"/>
      <c r="L784" s="142"/>
    </row>
    <row r="785" spans="1:12" ht="16.5" customHeight="1">
      <c r="A785" s="10" t="s">
        <v>674</v>
      </c>
      <c r="B785" s="40"/>
      <c r="C785" s="214" t="s">
        <v>5</v>
      </c>
      <c r="D785" s="206" t="s">
        <v>602</v>
      </c>
      <c r="E785" s="250" t="s">
        <v>9</v>
      </c>
      <c r="F785" s="254" t="s">
        <v>10</v>
      </c>
      <c r="G785" s="85" t="s">
        <v>656</v>
      </c>
      <c r="H785" s="266" t="s">
        <v>658</v>
      </c>
      <c r="I785" s="158">
        <f>I787+I788+I789+I790</f>
        <v>540755.7509999999</v>
      </c>
      <c r="J785" s="158">
        <f>SUM(J787:J790)</f>
        <v>252191.451</v>
      </c>
      <c r="K785" s="191">
        <f>SUM(K787:K790)</f>
        <v>288564.3</v>
      </c>
      <c r="L785" s="137" t="s">
        <v>601</v>
      </c>
    </row>
    <row r="786" spans="1:12" ht="16.5" customHeight="1">
      <c r="A786" s="33"/>
      <c r="B786" s="41"/>
      <c r="C786" s="267"/>
      <c r="D786" s="231"/>
      <c r="E786" s="251"/>
      <c r="F786" s="255"/>
      <c r="G786" s="87"/>
      <c r="H786" s="171" t="s">
        <v>45</v>
      </c>
      <c r="I786" s="159"/>
      <c r="J786" s="172"/>
      <c r="K786" s="159"/>
      <c r="L786" s="130"/>
    </row>
    <row r="787" spans="1:12" ht="12.75" customHeight="1">
      <c r="A787" s="42"/>
      <c r="B787" s="41"/>
      <c r="C787" s="216"/>
      <c r="D787" s="196"/>
      <c r="E787" s="268"/>
      <c r="F787" s="269"/>
      <c r="G787" s="264"/>
      <c r="H787" s="171" t="s">
        <v>767</v>
      </c>
      <c r="I787" s="159">
        <f>J787+K787</f>
        <v>49236.651</v>
      </c>
      <c r="J787" s="172">
        <v>49236.651</v>
      </c>
      <c r="K787" s="159">
        <v>0</v>
      </c>
      <c r="L787" s="130"/>
    </row>
    <row r="788" spans="1:12" ht="15.75" customHeight="1">
      <c r="A788" s="43"/>
      <c r="B788" s="44"/>
      <c r="C788" s="216"/>
      <c r="D788" s="196"/>
      <c r="E788" s="268"/>
      <c r="F788" s="269"/>
      <c r="G788" s="264"/>
      <c r="H788" s="171" t="s">
        <v>768</v>
      </c>
      <c r="I788" s="159">
        <f>J788+K788</f>
        <v>72164.3</v>
      </c>
      <c r="J788" s="172">
        <v>5600</v>
      </c>
      <c r="K788" s="159">
        <v>66564.3</v>
      </c>
      <c r="L788" s="130"/>
    </row>
    <row r="789" spans="1:12" ht="17.25" customHeight="1">
      <c r="A789" s="43"/>
      <c r="B789" s="44"/>
      <c r="C789" s="216"/>
      <c r="D789" s="270"/>
      <c r="E789" s="268"/>
      <c r="F789" s="269"/>
      <c r="G789" s="264"/>
      <c r="H789" s="171" t="s">
        <v>769</v>
      </c>
      <c r="I789" s="159">
        <f>J789+K789</f>
        <v>0</v>
      </c>
      <c r="J789" s="172">
        <v>0</v>
      </c>
      <c r="K789" s="159">
        <v>0</v>
      </c>
      <c r="L789" s="130"/>
    </row>
    <row r="790" spans="1:12" ht="12.75">
      <c r="A790" s="43"/>
      <c r="B790" s="44"/>
      <c r="C790" s="216"/>
      <c r="D790" s="270"/>
      <c r="E790" s="268"/>
      <c r="F790" s="269"/>
      <c r="G790" s="264"/>
      <c r="H790" s="171" t="s">
        <v>657</v>
      </c>
      <c r="I790" s="159">
        <f>J790+K790</f>
        <v>419354.8</v>
      </c>
      <c r="J790" s="172">
        <v>197354.8</v>
      </c>
      <c r="K790" s="159">
        <v>222000</v>
      </c>
      <c r="L790" s="130"/>
    </row>
    <row r="791" spans="1:12" ht="189.75" customHeight="1">
      <c r="A791" s="45"/>
      <c r="B791" s="46"/>
      <c r="C791" s="271"/>
      <c r="D791" s="181"/>
      <c r="E791" s="272"/>
      <c r="F791" s="273"/>
      <c r="G791" s="274"/>
      <c r="H791" s="23"/>
      <c r="I791" s="161"/>
      <c r="J791" s="192"/>
      <c r="K791" s="161"/>
      <c r="L791" s="132"/>
    </row>
    <row r="792" spans="1:12" ht="15.75" customHeight="1">
      <c r="A792" s="10" t="s">
        <v>675</v>
      </c>
      <c r="B792" s="47"/>
      <c r="C792" s="214" t="s">
        <v>214</v>
      </c>
      <c r="D792" s="137" t="s">
        <v>604</v>
      </c>
      <c r="E792" s="214" t="s">
        <v>329</v>
      </c>
      <c r="F792" s="84" t="s">
        <v>130</v>
      </c>
      <c r="G792" s="275" t="s">
        <v>487</v>
      </c>
      <c r="H792" s="276" t="s">
        <v>605</v>
      </c>
      <c r="I792" s="158">
        <f>J792+K792</f>
        <v>3899.187</v>
      </c>
      <c r="J792" s="158">
        <f>SUM(J795:J797)</f>
        <v>3899.187</v>
      </c>
      <c r="K792" s="158">
        <f>SUM(K795:K797)</f>
        <v>0</v>
      </c>
      <c r="L792" s="137" t="s">
        <v>603</v>
      </c>
    </row>
    <row r="793" spans="1:12" ht="15.75" customHeight="1" thickBot="1">
      <c r="A793" s="48"/>
      <c r="B793" s="49"/>
      <c r="C793" s="267"/>
      <c r="D793" s="153"/>
      <c r="E793" s="216"/>
      <c r="F793" s="88"/>
      <c r="G793" s="277"/>
      <c r="H793" s="160" t="s">
        <v>44</v>
      </c>
      <c r="I793" s="159"/>
      <c r="J793" s="159"/>
      <c r="K793" s="159"/>
      <c r="L793" s="130"/>
    </row>
    <row r="794" spans="1:12" ht="15.75" customHeight="1">
      <c r="A794" s="50"/>
      <c r="B794" s="51"/>
      <c r="C794" s="267"/>
      <c r="D794" s="153"/>
      <c r="E794" s="216"/>
      <c r="F794" s="88"/>
      <c r="G794" s="277"/>
      <c r="H794" s="160"/>
      <c r="I794" s="159"/>
      <c r="J794" s="159"/>
      <c r="K794" s="159"/>
      <c r="L794" s="130"/>
    </row>
    <row r="795" spans="1:12" ht="15.75" customHeight="1">
      <c r="A795" s="50"/>
      <c r="B795" s="51"/>
      <c r="C795" s="267"/>
      <c r="D795" s="166"/>
      <c r="E795" s="216"/>
      <c r="F795" s="88"/>
      <c r="G795" s="277"/>
      <c r="H795" s="160" t="s">
        <v>223</v>
      </c>
      <c r="I795" s="185">
        <f>J795+K795</f>
        <v>2873.75</v>
      </c>
      <c r="J795" s="173">
        <v>2873.75</v>
      </c>
      <c r="K795" s="159">
        <v>0</v>
      </c>
      <c r="L795" s="130"/>
    </row>
    <row r="796" spans="1:12" ht="15.75" customHeight="1">
      <c r="A796" s="50"/>
      <c r="B796" s="51"/>
      <c r="C796" s="267"/>
      <c r="D796" s="166"/>
      <c r="E796" s="216"/>
      <c r="F796" s="88"/>
      <c r="G796" s="277"/>
      <c r="H796" s="160" t="s">
        <v>768</v>
      </c>
      <c r="I796" s="185">
        <f>J796+K796</f>
        <v>600</v>
      </c>
      <c r="J796" s="173">
        <v>600</v>
      </c>
      <c r="K796" s="159">
        <v>0</v>
      </c>
      <c r="L796" s="130"/>
    </row>
    <row r="797" spans="1:12" ht="15.75" customHeight="1">
      <c r="A797" s="50"/>
      <c r="B797" s="51"/>
      <c r="C797" s="267"/>
      <c r="D797" s="166"/>
      <c r="E797" s="216"/>
      <c r="F797" s="88"/>
      <c r="G797" s="277"/>
      <c r="H797" s="160" t="s">
        <v>769</v>
      </c>
      <c r="I797" s="185">
        <f>SUM(J797:K797)</f>
        <v>425.437</v>
      </c>
      <c r="J797" s="173">
        <v>425.437</v>
      </c>
      <c r="K797" s="159">
        <v>0</v>
      </c>
      <c r="L797" s="130"/>
    </row>
    <row r="798" spans="1:12" ht="15.75" customHeight="1">
      <c r="A798" s="50"/>
      <c r="B798" s="51"/>
      <c r="C798" s="267"/>
      <c r="D798" s="199"/>
      <c r="E798" s="237"/>
      <c r="F798" s="88"/>
      <c r="G798" s="277"/>
      <c r="H798" s="211"/>
      <c r="I798" s="159"/>
      <c r="J798" s="172"/>
      <c r="K798" s="159"/>
      <c r="L798" s="130"/>
    </row>
    <row r="799" spans="1:12" ht="15.75" customHeight="1">
      <c r="A799" s="50"/>
      <c r="B799" s="51"/>
      <c r="C799" s="267"/>
      <c r="D799" s="199"/>
      <c r="E799" s="237"/>
      <c r="F799" s="88"/>
      <c r="G799" s="277"/>
      <c r="H799" s="211"/>
      <c r="I799" s="159"/>
      <c r="J799" s="172"/>
      <c r="K799" s="159"/>
      <c r="L799" s="130"/>
    </row>
    <row r="800" spans="1:12" ht="15.75" customHeight="1">
      <c r="A800" s="50"/>
      <c r="B800" s="51"/>
      <c r="C800" s="267"/>
      <c r="D800" s="199"/>
      <c r="E800" s="237"/>
      <c r="F800" s="88"/>
      <c r="G800" s="277"/>
      <c r="H800" s="211"/>
      <c r="I800" s="159"/>
      <c r="J800" s="172"/>
      <c r="K800" s="159"/>
      <c r="L800" s="130"/>
    </row>
    <row r="801" spans="1:12" ht="15.75" customHeight="1">
      <c r="A801" s="50"/>
      <c r="B801" s="51"/>
      <c r="C801" s="267"/>
      <c r="D801" s="199"/>
      <c r="E801" s="237"/>
      <c r="F801" s="88"/>
      <c r="G801" s="277"/>
      <c r="H801" s="211"/>
      <c r="I801" s="159"/>
      <c r="J801" s="172"/>
      <c r="K801" s="159"/>
      <c r="L801" s="142"/>
    </row>
    <row r="802" spans="1:12" ht="15.75" customHeight="1">
      <c r="A802" s="50"/>
      <c r="B802" s="51"/>
      <c r="C802" s="267"/>
      <c r="D802" s="199"/>
      <c r="E802" s="237"/>
      <c r="F802" s="88"/>
      <c r="G802" s="277"/>
      <c r="H802" s="211"/>
      <c r="I802" s="159"/>
      <c r="J802" s="172"/>
      <c r="K802" s="159"/>
      <c r="L802" s="142"/>
    </row>
    <row r="803" spans="1:12" ht="15.75" customHeight="1">
      <c r="A803" s="52"/>
      <c r="B803" s="53"/>
      <c r="C803" s="267"/>
      <c r="D803" s="199"/>
      <c r="E803" s="237"/>
      <c r="F803" s="88"/>
      <c r="G803" s="277"/>
      <c r="H803" s="211"/>
      <c r="I803" s="159"/>
      <c r="J803" s="172"/>
      <c r="K803" s="159"/>
      <c r="L803" s="142"/>
    </row>
    <row r="804" spans="1:12" ht="26.25" customHeight="1">
      <c r="A804" s="33" t="s">
        <v>676</v>
      </c>
      <c r="B804" s="54"/>
      <c r="C804" s="214" t="s">
        <v>702</v>
      </c>
      <c r="D804" s="206" t="s">
        <v>468</v>
      </c>
      <c r="E804" s="250" t="s">
        <v>301</v>
      </c>
      <c r="F804" s="254" t="s">
        <v>469</v>
      </c>
      <c r="G804" s="84" t="s">
        <v>559</v>
      </c>
      <c r="H804" s="204" t="s">
        <v>705</v>
      </c>
      <c r="I804" s="183">
        <f>J804+K804</f>
        <v>207224.135</v>
      </c>
      <c r="J804" s="183">
        <f>SUM(J807:J812)</f>
        <v>14501.413</v>
      </c>
      <c r="K804" s="158">
        <f>SUM(K807:K812)</f>
        <v>192722.722</v>
      </c>
      <c r="L804" s="197"/>
    </row>
    <row r="805" spans="1:12" ht="30.75" customHeight="1">
      <c r="A805" s="33"/>
      <c r="B805" s="54"/>
      <c r="C805" s="216"/>
      <c r="D805" s="231"/>
      <c r="E805" s="268"/>
      <c r="F805" s="269"/>
      <c r="G805" s="264"/>
      <c r="H805" s="160" t="s">
        <v>45</v>
      </c>
      <c r="I805" s="185"/>
      <c r="J805" s="173"/>
      <c r="K805" s="159"/>
      <c r="L805" s="55"/>
    </row>
    <row r="806" spans="1:12" ht="15" customHeight="1">
      <c r="A806" s="37"/>
      <c r="B806" s="55"/>
      <c r="C806" s="119"/>
      <c r="D806" s="109"/>
      <c r="E806" s="268"/>
      <c r="F806" s="269"/>
      <c r="G806" s="264"/>
      <c r="H806" s="160"/>
      <c r="I806" s="185"/>
      <c r="J806" s="173"/>
      <c r="K806" s="159"/>
      <c r="L806" s="55"/>
    </row>
    <row r="807" spans="1:12" ht="15" customHeight="1">
      <c r="A807" s="37"/>
      <c r="B807" s="55"/>
      <c r="C807" s="119"/>
      <c r="D807" s="109"/>
      <c r="E807" s="268"/>
      <c r="F807" s="269"/>
      <c r="G807" s="112" t="s">
        <v>560</v>
      </c>
      <c r="H807" s="160" t="s">
        <v>767</v>
      </c>
      <c r="I807" s="185">
        <f>SUM(J807:K807)</f>
        <v>3027</v>
      </c>
      <c r="J807" s="173">
        <v>3027</v>
      </c>
      <c r="K807" s="159">
        <v>0</v>
      </c>
      <c r="L807" s="55"/>
    </row>
    <row r="808" spans="1:12" ht="15" customHeight="1">
      <c r="A808" s="37"/>
      <c r="B808" s="55"/>
      <c r="C808" s="119"/>
      <c r="D808" s="109"/>
      <c r="E808" s="12"/>
      <c r="F808" s="269"/>
      <c r="G808" s="86" t="s">
        <v>671</v>
      </c>
      <c r="H808" s="160" t="s">
        <v>768</v>
      </c>
      <c r="I808" s="185">
        <f>SUM(J808:K808)</f>
        <v>2579.9</v>
      </c>
      <c r="J808" s="173">
        <v>2279.9</v>
      </c>
      <c r="K808" s="159">
        <v>300</v>
      </c>
      <c r="L808" s="55"/>
    </row>
    <row r="809" spans="1:12" ht="15" customHeight="1">
      <c r="A809" s="37"/>
      <c r="B809" s="55"/>
      <c r="C809" s="119"/>
      <c r="D809" s="109"/>
      <c r="E809" s="12"/>
      <c r="F809" s="269"/>
      <c r="G809" s="86"/>
      <c r="H809" s="160" t="s">
        <v>769</v>
      </c>
      <c r="I809" s="185">
        <f>SUM(J809:K809)</f>
        <v>2271.2</v>
      </c>
      <c r="J809" s="173">
        <v>2271.2</v>
      </c>
      <c r="K809" s="159">
        <v>0</v>
      </c>
      <c r="L809" s="55"/>
    </row>
    <row r="810" spans="1:12" ht="15" customHeight="1">
      <c r="A810" s="37"/>
      <c r="B810" s="55"/>
      <c r="C810" s="119"/>
      <c r="D810" s="109"/>
      <c r="E810" s="12"/>
      <c r="F810" s="269"/>
      <c r="G810" s="86"/>
      <c r="H810" s="160" t="s">
        <v>703</v>
      </c>
      <c r="I810" s="185">
        <f>J810+K810</f>
        <v>50458.971000000005</v>
      </c>
      <c r="J810" s="173">
        <v>1851.781</v>
      </c>
      <c r="K810" s="159">
        <v>48607.19</v>
      </c>
      <c r="L810" s="55"/>
    </row>
    <row r="811" spans="1:12" ht="15" customHeight="1">
      <c r="A811" s="37"/>
      <c r="B811" s="55"/>
      <c r="C811" s="119"/>
      <c r="D811" s="109"/>
      <c r="E811" s="12"/>
      <c r="F811" s="269"/>
      <c r="G811" s="86" t="s">
        <v>672</v>
      </c>
      <c r="H811" s="160" t="s">
        <v>163</v>
      </c>
      <c r="I811" s="185">
        <f>J811+K811</f>
        <v>75436.05099999999</v>
      </c>
      <c r="J811" s="173">
        <v>2526.779</v>
      </c>
      <c r="K811" s="159">
        <v>72909.272</v>
      </c>
      <c r="L811" s="55"/>
    </row>
    <row r="812" spans="1:12" ht="15" customHeight="1">
      <c r="A812" s="37"/>
      <c r="B812" s="55"/>
      <c r="C812" s="119"/>
      <c r="D812" s="109"/>
      <c r="E812" s="12"/>
      <c r="F812" s="269"/>
      <c r="G812" s="86"/>
      <c r="H812" s="160" t="s">
        <v>704</v>
      </c>
      <c r="I812" s="185">
        <f>J812+K812</f>
        <v>73451.01299999999</v>
      </c>
      <c r="J812" s="173">
        <v>2544.753</v>
      </c>
      <c r="K812" s="159">
        <v>70906.26</v>
      </c>
      <c r="L812" s="55"/>
    </row>
    <row r="813" spans="1:12" ht="15" customHeight="1">
      <c r="A813" s="37"/>
      <c r="B813" s="55"/>
      <c r="C813" s="119"/>
      <c r="D813" s="109"/>
      <c r="E813" s="12"/>
      <c r="F813" s="11"/>
      <c r="G813" s="86"/>
      <c r="H813" s="120"/>
      <c r="I813" s="159"/>
      <c r="J813" s="172"/>
      <c r="K813" s="159"/>
      <c r="L813" s="55"/>
    </row>
    <row r="814" spans="1:12" ht="15" customHeight="1">
      <c r="A814" s="37"/>
      <c r="B814" s="55"/>
      <c r="C814" s="119"/>
      <c r="D814" s="109"/>
      <c r="E814" s="12"/>
      <c r="F814" s="11"/>
      <c r="G814" s="86" t="s">
        <v>673</v>
      </c>
      <c r="H814" s="120"/>
      <c r="I814" s="159"/>
      <c r="J814" s="172"/>
      <c r="K814" s="159"/>
      <c r="L814" s="55"/>
    </row>
    <row r="815" spans="1:12" ht="15" customHeight="1">
      <c r="A815" s="37"/>
      <c r="B815" s="55"/>
      <c r="C815" s="119"/>
      <c r="D815" s="109"/>
      <c r="E815" s="12"/>
      <c r="F815" s="11"/>
      <c r="G815" s="86"/>
      <c r="H815" s="120"/>
      <c r="I815" s="159"/>
      <c r="J815" s="172"/>
      <c r="K815" s="159"/>
      <c r="L815" s="55"/>
    </row>
    <row r="816" spans="1:12" ht="15" customHeight="1">
      <c r="A816" s="37"/>
      <c r="B816" s="55"/>
      <c r="C816" s="119"/>
      <c r="D816" s="109"/>
      <c r="E816" s="12"/>
      <c r="F816" s="11"/>
      <c r="G816" s="86"/>
      <c r="H816" s="120"/>
      <c r="I816" s="159"/>
      <c r="J816" s="172"/>
      <c r="K816" s="159"/>
      <c r="L816" s="55"/>
    </row>
    <row r="817" spans="1:12" ht="10.5" customHeight="1">
      <c r="A817" s="56"/>
      <c r="B817" s="57"/>
      <c r="C817" s="247"/>
      <c r="D817" s="113"/>
      <c r="E817" s="14"/>
      <c r="F817" s="13"/>
      <c r="G817" s="144"/>
      <c r="H817" s="278"/>
      <c r="I817" s="161"/>
      <c r="J817" s="192"/>
      <c r="K817" s="161"/>
      <c r="L817" s="57"/>
    </row>
    <row r="818" spans="1:12" ht="19.5" customHeight="1">
      <c r="A818" s="10" t="s">
        <v>141</v>
      </c>
      <c r="B818" s="58"/>
      <c r="C818" s="214" t="s">
        <v>41</v>
      </c>
      <c r="D818" s="279" t="s">
        <v>156</v>
      </c>
      <c r="E818" s="84" t="s">
        <v>157</v>
      </c>
      <c r="F818" s="214" t="s">
        <v>150</v>
      </c>
      <c r="G818" s="254" t="s">
        <v>231</v>
      </c>
      <c r="H818" s="204" t="s">
        <v>766</v>
      </c>
      <c r="I818" s="183">
        <f>J818+K818</f>
        <v>32536.143</v>
      </c>
      <c r="J818" s="183">
        <f>SUM(J821:J823)</f>
        <v>32536.143</v>
      </c>
      <c r="K818" s="158">
        <f>SUM(K821:K825)</f>
        <v>0</v>
      </c>
      <c r="L818" s="280"/>
    </row>
    <row r="819" spans="1:12" ht="20.25" customHeight="1">
      <c r="A819" s="59"/>
      <c r="B819" s="60"/>
      <c r="C819" s="216"/>
      <c r="D819" s="281"/>
      <c r="E819" s="88"/>
      <c r="F819" s="267"/>
      <c r="G819" s="269"/>
      <c r="H819" s="160" t="s">
        <v>45</v>
      </c>
      <c r="I819" s="185"/>
      <c r="J819" s="173"/>
      <c r="K819" s="159"/>
      <c r="L819" s="76"/>
    </row>
    <row r="820" spans="1:12" ht="20.25" customHeight="1">
      <c r="A820" s="61"/>
      <c r="B820" s="62"/>
      <c r="C820" s="216"/>
      <c r="D820" s="282"/>
      <c r="E820" s="88"/>
      <c r="F820" s="267"/>
      <c r="G820" s="269"/>
      <c r="H820" s="160"/>
      <c r="I820" s="185"/>
      <c r="J820" s="173"/>
      <c r="K820" s="159"/>
      <c r="L820" s="76"/>
    </row>
    <row r="821" spans="1:12" ht="15" customHeight="1">
      <c r="A821" s="61"/>
      <c r="B821" s="62"/>
      <c r="C821" s="216"/>
      <c r="D821" s="282"/>
      <c r="E821" s="88"/>
      <c r="F821" s="267"/>
      <c r="G821" s="269"/>
      <c r="H821" s="160" t="s">
        <v>767</v>
      </c>
      <c r="I821" s="185">
        <f>SUM(J821:K821)</f>
        <v>7950.407</v>
      </c>
      <c r="J821" s="173">
        <v>7950.407</v>
      </c>
      <c r="K821" s="159">
        <v>0</v>
      </c>
      <c r="L821" s="76"/>
    </row>
    <row r="822" spans="1:12" ht="15" customHeight="1">
      <c r="A822" s="61"/>
      <c r="B822" s="62"/>
      <c r="C822" s="216"/>
      <c r="D822" s="282"/>
      <c r="E822" s="88"/>
      <c r="F822" s="267"/>
      <c r="G822" s="269"/>
      <c r="H822" s="160" t="s">
        <v>768</v>
      </c>
      <c r="I822" s="185">
        <f>SUM(J822:K822)</f>
        <v>10465.863</v>
      </c>
      <c r="J822" s="173">
        <v>10465.863</v>
      </c>
      <c r="K822" s="159">
        <v>0</v>
      </c>
      <c r="L822" s="76"/>
    </row>
    <row r="823" spans="1:12" ht="15" customHeight="1">
      <c r="A823" s="61"/>
      <c r="B823" s="62"/>
      <c r="C823" s="216"/>
      <c r="D823" s="282"/>
      <c r="E823" s="112"/>
      <c r="F823" s="267"/>
      <c r="G823" s="255" t="s">
        <v>761</v>
      </c>
      <c r="H823" s="160" t="s">
        <v>769</v>
      </c>
      <c r="I823" s="185">
        <f>SUM(J823:K823)</f>
        <v>14119.873</v>
      </c>
      <c r="J823" s="173">
        <v>14119.873</v>
      </c>
      <c r="K823" s="159">
        <v>0</v>
      </c>
      <c r="L823" s="76"/>
    </row>
    <row r="824" spans="1:12" ht="15" customHeight="1">
      <c r="A824" s="61"/>
      <c r="B824" s="62"/>
      <c r="C824" s="216"/>
      <c r="D824" s="283"/>
      <c r="E824" s="112"/>
      <c r="F824" s="267"/>
      <c r="G824" s="269"/>
      <c r="H824" s="37"/>
      <c r="I824" s="142"/>
      <c r="J824" s="152"/>
      <c r="K824" s="142"/>
      <c r="L824" s="76"/>
    </row>
    <row r="825" spans="1:12" ht="15" customHeight="1">
      <c r="A825" s="61"/>
      <c r="B825" s="62"/>
      <c r="C825" s="216"/>
      <c r="D825" s="283"/>
      <c r="E825" s="112"/>
      <c r="F825" s="267"/>
      <c r="G825" s="269"/>
      <c r="H825" s="37"/>
      <c r="I825" s="142"/>
      <c r="J825" s="152"/>
      <c r="K825" s="142"/>
      <c r="L825" s="76"/>
    </row>
    <row r="826" spans="1:12" ht="15" customHeight="1">
      <c r="A826" s="61"/>
      <c r="B826" s="62"/>
      <c r="C826" s="216"/>
      <c r="D826" s="283"/>
      <c r="E826" s="112"/>
      <c r="F826" s="267"/>
      <c r="G826" s="269"/>
      <c r="H826" s="37"/>
      <c r="I826" s="142"/>
      <c r="J826" s="152"/>
      <c r="K826" s="142"/>
      <c r="L826" s="76"/>
    </row>
    <row r="827" spans="1:12" ht="15" customHeight="1">
      <c r="A827" s="61"/>
      <c r="B827" s="62"/>
      <c r="C827" s="216"/>
      <c r="D827" s="283"/>
      <c r="E827" s="112"/>
      <c r="F827" s="267"/>
      <c r="G827" s="269"/>
      <c r="H827" s="37"/>
      <c r="I827" s="142"/>
      <c r="J827" s="152"/>
      <c r="K827" s="142"/>
      <c r="L827" s="76"/>
    </row>
    <row r="828" spans="1:12" ht="15" customHeight="1">
      <c r="A828" s="61"/>
      <c r="B828" s="62"/>
      <c r="C828" s="216"/>
      <c r="D828" s="283"/>
      <c r="E828" s="112"/>
      <c r="F828" s="267"/>
      <c r="G828" s="269"/>
      <c r="H828" s="37"/>
      <c r="I828" s="142"/>
      <c r="J828" s="152"/>
      <c r="K828" s="142"/>
      <c r="L828" s="76"/>
    </row>
    <row r="829" spans="1:12" ht="15" customHeight="1">
      <c r="A829" s="61"/>
      <c r="B829" s="62"/>
      <c r="C829" s="216"/>
      <c r="D829" s="283"/>
      <c r="E829" s="112"/>
      <c r="F829" s="267"/>
      <c r="G829" s="269"/>
      <c r="H829" s="37"/>
      <c r="I829" s="142"/>
      <c r="J829" s="152"/>
      <c r="K829" s="142"/>
      <c r="L829" s="76"/>
    </row>
    <row r="830" spans="1:12" ht="15" customHeight="1">
      <c r="A830" s="61"/>
      <c r="B830" s="62"/>
      <c r="C830" s="216"/>
      <c r="D830" s="283"/>
      <c r="E830" s="112"/>
      <c r="F830" s="267"/>
      <c r="G830" s="269"/>
      <c r="H830" s="37"/>
      <c r="I830" s="142"/>
      <c r="J830" s="152"/>
      <c r="K830" s="142"/>
      <c r="L830" s="76"/>
    </row>
    <row r="831" spans="1:12" ht="15" customHeight="1">
      <c r="A831" s="61"/>
      <c r="B831" s="62"/>
      <c r="C831" s="216"/>
      <c r="D831" s="283"/>
      <c r="E831" s="112"/>
      <c r="F831" s="267"/>
      <c r="G831" s="269"/>
      <c r="H831" s="37"/>
      <c r="I831" s="142"/>
      <c r="J831" s="152"/>
      <c r="K831" s="142"/>
      <c r="L831" s="76"/>
    </row>
    <row r="832" spans="1:12" ht="15" customHeight="1">
      <c r="A832" s="61"/>
      <c r="B832" s="62"/>
      <c r="C832" s="216"/>
      <c r="D832" s="283"/>
      <c r="E832" s="112"/>
      <c r="F832" s="267"/>
      <c r="G832" s="269"/>
      <c r="H832" s="37"/>
      <c r="I832" s="142"/>
      <c r="J832" s="152"/>
      <c r="K832" s="142"/>
      <c r="L832" s="76"/>
    </row>
    <row r="833" spans="1:12" ht="15" customHeight="1">
      <c r="A833" s="61"/>
      <c r="B833" s="62"/>
      <c r="C833" s="216"/>
      <c r="D833" s="283"/>
      <c r="E833" s="112"/>
      <c r="F833" s="267"/>
      <c r="G833" s="269"/>
      <c r="H833" s="37"/>
      <c r="I833" s="142"/>
      <c r="J833" s="152"/>
      <c r="K833" s="142"/>
      <c r="L833" s="76"/>
    </row>
    <row r="834" spans="1:12" ht="15" customHeight="1">
      <c r="A834" s="61"/>
      <c r="B834" s="62"/>
      <c r="C834" s="216"/>
      <c r="D834" s="283"/>
      <c r="E834" s="112"/>
      <c r="F834" s="267"/>
      <c r="G834" s="269"/>
      <c r="H834" s="37"/>
      <c r="I834" s="142"/>
      <c r="J834" s="152"/>
      <c r="K834" s="142"/>
      <c r="L834" s="76"/>
    </row>
    <row r="835" spans="1:12" ht="15" customHeight="1">
      <c r="A835" s="61"/>
      <c r="B835" s="62"/>
      <c r="C835" s="216"/>
      <c r="D835" s="283"/>
      <c r="E835" s="112"/>
      <c r="F835" s="267"/>
      <c r="G835" s="269"/>
      <c r="H835" s="37"/>
      <c r="I835" s="142"/>
      <c r="J835" s="152"/>
      <c r="K835" s="142"/>
      <c r="L835" s="76"/>
    </row>
    <row r="836" spans="1:12" ht="15" customHeight="1">
      <c r="A836" s="61"/>
      <c r="B836" s="62"/>
      <c r="C836" s="216"/>
      <c r="D836" s="283"/>
      <c r="E836" s="112"/>
      <c r="F836" s="267"/>
      <c r="G836" s="269"/>
      <c r="H836" s="37"/>
      <c r="I836" s="142"/>
      <c r="J836" s="152"/>
      <c r="K836" s="142"/>
      <c r="L836" s="76"/>
    </row>
    <row r="837" spans="1:12" ht="15" customHeight="1">
      <c r="A837" s="61"/>
      <c r="B837" s="62"/>
      <c r="C837" s="216"/>
      <c r="D837" s="283"/>
      <c r="E837" s="112"/>
      <c r="F837" s="267"/>
      <c r="G837" s="269"/>
      <c r="H837" s="37"/>
      <c r="I837" s="142"/>
      <c r="J837" s="152"/>
      <c r="K837" s="142"/>
      <c r="L837" s="76"/>
    </row>
    <row r="838" spans="1:12" ht="15" customHeight="1">
      <c r="A838" s="61"/>
      <c r="B838" s="62"/>
      <c r="C838" s="216"/>
      <c r="D838" s="283"/>
      <c r="E838" s="112"/>
      <c r="F838" s="267"/>
      <c r="G838" s="269"/>
      <c r="H838" s="37"/>
      <c r="I838" s="142"/>
      <c r="J838" s="152"/>
      <c r="K838" s="142"/>
      <c r="L838" s="76"/>
    </row>
    <row r="839" spans="1:12" ht="15" customHeight="1">
      <c r="A839" s="61"/>
      <c r="B839" s="62"/>
      <c r="C839" s="216"/>
      <c r="D839" s="283"/>
      <c r="E839" s="112"/>
      <c r="F839" s="267"/>
      <c r="G839" s="269"/>
      <c r="H839" s="37"/>
      <c r="I839" s="142"/>
      <c r="J839" s="152"/>
      <c r="K839" s="142"/>
      <c r="L839" s="76"/>
    </row>
    <row r="840" spans="1:12" ht="15" customHeight="1">
      <c r="A840" s="61"/>
      <c r="B840" s="62"/>
      <c r="C840" s="216"/>
      <c r="D840" s="283"/>
      <c r="E840" s="112"/>
      <c r="F840" s="267"/>
      <c r="G840" s="269"/>
      <c r="H840" s="37"/>
      <c r="I840" s="142"/>
      <c r="J840" s="152"/>
      <c r="K840" s="142"/>
      <c r="L840" s="76"/>
    </row>
    <row r="841" spans="1:12" ht="15" customHeight="1">
      <c r="A841" s="61"/>
      <c r="B841" s="62"/>
      <c r="C841" s="216"/>
      <c r="D841" s="283"/>
      <c r="E841" s="112"/>
      <c r="F841" s="267"/>
      <c r="G841" s="269"/>
      <c r="H841" s="37"/>
      <c r="I841" s="142"/>
      <c r="J841" s="152"/>
      <c r="K841" s="142"/>
      <c r="L841" s="76"/>
    </row>
    <row r="842" spans="1:12" ht="15" customHeight="1">
      <c r="A842" s="61"/>
      <c r="B842" s="62"/>
      <c r="C842" s="216"/>
      <c r="D842" s="283"/>
      <c r="E842" s="112"/>
      <c r="F842" s="267"/>
      <c r="G842" s="269"/>
      <c r="H842" s="37"/>
      <c r="I842" s="142"/>
      <c r="J842" s="152"/>
      <c r="K842" s="142"/>
      <c r="L842" s="76"/>
    </row>
    <row r="843" spans="1:12" ht="15" customHeight="1">
      <c r="A843" s="61"/>
      <c r="B843" s="62"/>
      <c r="C843" s="216"/>
      <c r="D843" s="283"/>
      <c r="E843" s="112"/>
      <c r="F843" s="267"/>
      <c r="G843" s="269"/>
      <c r="H843" s="37"/>
      <c r="I843" s="142"/>
      <c r="J843" s="152"/>
      <c r="K843" s="142"/>
      <c r="L843" s="76"/>
    </row>
    <row r="844" spans="1:12" ht="15" customHeight="1">
      <c r="A844" s="61"/>
      <c r="B844" s="62"/>
      <c r="C844" s="216"/>
      <c r="D844" s="283"/>
      <c r="E844" s="112"/>
      <c r="F844" s="267"/>
      <c r="G844" s="269"/>
      <c r="H844" s="37"/>
      <c r="I844" s="142"/>
      <c r="J844" s="152"/>
      <c r="K844" s="142"/>
      <c r="L844" s="76"/>
    </row>
    <row r="845" spans="1:12" ht="15" customHeight="1">
      <c r="A845" s="61"/>
      <c r="B845" s="62"/>
      <c r="C845" s="216"/>
      <c r="D845" s="283"/>
      <c r="E845" s="112"/>
      <c r="F845" s="267"/>
      <c r="G845" s="269"/>
      <c r="H845" s="37"/>
      <c r="I845" s="142"/>
      <c r="J845" s="152"/>
      <c r="K845" s="142"/>
      <c r="L845" s="76"/>
    </row>
    <row r="846" spans="1:12" ht="15" customHeight="1">
      <c r="A846" s="61"/>
      <c r="B846" s="62"/>
      <c r="C846" s="216"/>
      <c r="D846" s="283"/>
      <c r="E846" s="112"/>
      <c r="F846" s="267"/>
      <c r="G846" s="269"/>
      <c r="H846" s="37"/>
      <c r="I846" s="142"/>
      <c r="J846" s="152"/>
      <c r="K846" s="142"/>
      <c r="L846" s="76"/>
    </row>
    <row r="847" spans="1:12" ht="15" customHeight="1">
      <c r="A847" s="61"/>
      <c r="B847" s="62"/>
      <c r="C847" s="216"/>
      <c r="D847" s="283"/>
      <c r="E847" s="112"/>
      <c r="F847" s="267"/>
      <c r="G847" s="269"/>
      <c r="H847" s="37"/>
      <c r="I847" s="142"/>
      <c r="J847" s="152"/>
      <c r="K847" s="142"/>
      <c r="L847" s="76"/>
    </row>
    <row r="848" spans="1:12" ht="15" customHeight="1">
      <c r="A848" s="61"/>
      <c r="B848" s="62"/>
      <c r="C848" s="216"/>
      <c r="D848" s="283"/>
      <c r="E848" s="112"/>
      <c r="F848" s="267"/>
      <c r="G848" s="269"/>
      <c r="H848" s="37"/>
      <c r="I848" s="142"/>
      <c r="J848" s="152"/>
      <c r="K848" s="142"/>
      <c r="L848" s="76"/>
    </row>
    <row r="849" spans="1:12" ht="15" customHeight="1">
      <c r="A849" s="10" t="s">
        <v>142</v>
      </c>
      <c r="B849" s="58"/>
      <c r="C849" s="84" t="s">
        <v>386</v>
      </c>
      <c r="D849" s="206" t="s">
        <v>550</v>
      </c>
      <c r="E849" s="84" t="s">
        <v>473</v>
      </c>
      <c r="F849" s="84" t="s">
        <v>473</v>
      </c>
      <c r="G849" s="275" t="s">
        <v>23</v>
      </c>
      <c r="H849" s="284" t="s">
        <v>748</v>
      </c>
      <c r="I849" s="139">
        <f>J849+K849</f>
        <v>3116.95</v>
      </c>
      <c r="J849" s="139">
        <f>SUM(J852)</f>
        <v>3116.95</v>
      </c>
      <c r="K849" s="139">
        <f>SUM(K852)</f>
        <v>0</v>
      </c>
      <c r="L849" s="285" t="s">
        <v>374</v>
      </c>
    </row>
    <row r="850" spans="1:12" ht="15" customHeight="1">
      <c r="A850" s="59"/>
      <c r="B850" s="60"/>
      <c r="C850" s="88"/>
      <c r="D850" s="196"/>
      <c r="E850" s="88"/>
      <c r="F850" s="88"/>
      <c r="G850" s="286"/>
      <c r="H850" s="142" t="s">
        <v>385</v>
      </c>
      <c r="I850" s="142"/>
      <c r="J850" s="142"/>
      <c r="K850" s="142"/>
      <c r="L850" s="88"/>
    </row>
    <row r="851" spans="1:12" ht="15" customHeight="1">
      <c r="A851" s="61"/>
      <c r="B851" s="63"/>
      <c r="C851" s="88"/>
      <c r="D851" s="287"/>
      <c r="E851" s="88"/>
      <c r="F851" s="88"/>
      <c r="G851" s="286"/>
      <c r="H851" s="142"/>
      <c r="I851" s="142"/>
      <c r="J851" s="142"/>
      <c r="K851" s="142"/>
      <c r="L851" s="88"/>
    </row>
    <row r="852" spans="1:12" ht="15" customHeight="1">
      <c r="A852" s="61"/>
      <c r="B852" s="63"/>
      <c r="C852" s="88"/>
      <c r="D852" s="287"/>
      <c r="E852" s="88"/>
      <c r="F852" s="88"/>
      <c r="G852" s="286"/>
      <c r="H852" s="160" t="s">
        <v>767</v>
      </c>
      <c r="I852" s="185">
        <f>SUM(J852:K852)</f>
        <v>3116.95</v>
      </c>
      <c r="J852" s="173">
        <v>3116.95</v>
      </c>
      <c r="K852" s="159">
        <v>0</v>
      </c>
      <c r="L852" s="88"/>
    </row>
    <row r="853" spans="1:12" ht="15" customHeight="1">
      <c r="A853" s="61"/>
      <c r="B853" s="63"/>
      <c r="C853" s="88"/>
      <c r="D853" s="287"/>
      <c r="E853" s="88"/>
      <c r="F853" s="88"/>
      <c r="G853" s="286"/>
      <c r="H853" s="142"/>
      <c r="I853" s="142"/>
      <c r="J853" s="152"/>
      <c r="K853" s="142"/>
      <c r="L853" s="88"/>
    </row>
    <row r="854" spans="1:12" ht="15" customHeight="1">
      <c r="A854" s="61"/>
      <c r="B854" s="63"/>
      <c r="C854" s="88"/>
      <c r="D854" s="287"/>
      <c r="E854" s="112"/>
      <c r="F854" s="119"/>
      <c r="G854" s="286"/>
      <c r="H854" s="142"/>
      <c r="I854" s="142"/>
      <c r="J854" s="152"/>
      <c r="K854" s="142"/>
      <c r="L854" s="88"/>
    </row>
    <row r="855" spans="1:12" ht="15" customHeight="1">
      <c r="A855" s="61"/>
      <c r="B855" s="63"/>
      <c r="C855" s="88"/>
      <c r="D855" s="287"/>
      <c r="E855" s="112"/>
      <c r="F855" s="119"/>
      <c r="G855" s="286"/>
      <c r="H855" s="142"/>
      <c r="I855" s="142"/>
      <c r="J855" s="152"/>
      <c r="K855" s="142"/>
      <c r="L855" s="88"/>
    </row>
    <row r="856" spans="1:12" ht="15" customHeight="1">
      <c r="A856" s="61"/>
      <c r="B856" s="63"/>
      <c r="C856" s="88"/>
      <c r="D856" s="287"/>
      <c r="E856" s="112"/>
      <c r="F856" s="119"/>
      <c r="G856" s="286"/>
      <c r="H856" s="142"/>
      <c r="I856" s="142"/>
      <c r="J856" s="152"/>
      <c r="K856" s="142"/>
      <c r="L856" s="88"/>
    </row>
    <row r="857" spans="1:12" ht="15" customHeight="1">
      <c r="A857" s="61"/>
      <c r="B857" s="63"/>
      <c r="C857" s="88"/>
      <c r="D857" s="287"/>
      <c r="E857" s="112"/>
      <c r="F857" s="119"/>
      <c r="G857" s="286"/>
      <c r="H857" s="142"/>
      <c r="I857" s="142"/>
      <c r="J857" s="152"/>
      <c r="K857" s="142"/>
      <c r="L857" s="88"/>
    </row>
    <row r="858" spans="1:12" ht="15" customHeight="1">
      <c r="A858" s="61"/>
      <c r="B858" s="63"/>
      <c r="C858" s="112"/>
      <c r="D858" s="287"/>
      <c r="E858" s="112"/>
      <c r="F858" s="119"/>
      <c r="G858" s="286"/>
      <c r="H858" s="142"/>
      <c r="I858" s="142"/>
      <c r="J858" s="152"/>
      <c r="K858" s="142"/>
      <c r="L858" s="88"/>
    </row>
    <row r="859" spans="1:12" ht="15" customHeight="1">
      <c r="A859" s="61"/>
      <c r="B859" s="63"/>
      <c r="C859" s="112"/>
      <c r="D859" s="287"/>
      <c r="E859" s="112"/>
      <c r="F859" s="119"/>
      <c r="G859" s="286"/>
      <c r="H859" s="142"/>
      <c r="I859" s="142"/>
      <c r="J859" s="152"/>
      <c r="K859" s="142"/>
      <c r="L859" s="88"/>
    </row>
    <row r="860" spans="1:12" ht="15" customHeight="1">
      <c r="A860" s="61"/>
      <c r="B860" s="63"/>
      <c r="C860" s="112"/>
      <c r="D860" s="287"/>
      <c r="E860" s="112"/>
      <c r="F860" s="119"/>
      <c r="G860" s="286"/>
      <c r="H860" s="142"/>
      <c r="I860" s="142"/>
      <c r="J860" s="152"/>
      <c r="K860" s="142"/>
      <c r="L860" s="88"/>
    </row>
    <row r="861" spans="1:12" ht="15" customHeight="1">
      <c r="A861" s="61"/>
      <c r="B861" s="63"/>
      <c r="C861" s="112"/>
      <c r="D861" s="287"/>
      <c r="E861" s="112"/>
      <c r="F861" s="119"/>
      <c r="G861" s="286"/>
      <c r="H861" s="142"/>
      <c r="I861" s="142"/>
      <c r="J861" s="152"/>
      <c r="K861" s="142"/>
      <c r="L861" s="88"/>
    </row>
    <row r="862" spans="1:12" ht="15" customHeight="1">
      <c r="A862" s="61"/>
      <c r="B862" s="63"/>
      <c r="C862" s="112"/>
      <c r="D862" s="287"/>
      <c r="E862" s="112"/>
      <c r="F862" s="119"/>
      <c r="G862" s="286"/>
      <c r="H862" s="142"/>
      <c r="I862" s="142"/>
      <c r="J862" s="152"/>
      <c r="K862" s="142"/>
      <c r="L862" s="88"/>
    </row>
    <row r="863" spans="1:12" ht="15" customHeight="1">
      <c r="A863" s="61"/>
      <c r="B863" s="63"/>
      <c r="C863" s="112"/>
      <c r="D863" s="287"/>
      <c r="E863" s="112"/>
      <c r="F863" s="119"/>
      <c r="G863" s="286"/>
      <c r="H863" s="142"/>
      <c r="I863" s="142"/>
      <c r="J863" s="152"/>
      <c r="K863" s="142"/>
      <c r="L863" s="196"/>
    </row>
    <row r="864" spans="1:12" ht="15" customHeight="1">
      <c r="A864" s="61"/>
      <c r="B864" s="63"/>
      <c r="C864" s="112"/>
      <c r="D864" s="287"/>
      <c r="E864" s="112"/>
      <c r="F864" s="119"/>
      <c r="G864" s="286"/>
      <c r="H864" s="142"/>
      <c r="I864" s="142"/>
      <c r="J864" s="152"/>
      <c r="K864" s="142"/>
      <c r="L864" s="196"/>
    </row>
    <row r="865" spans="1:12" ht="15" customHeight="1">
      <c r="A865" s="61"/>
      <c r="B865" s="63"/>
      <c r="C865" s="112"/>
      <c r="D865" s="287"/>
      <c r="E865" s="112"/>
      <c r="F865" s="119"/>
      <c r="G865" s="286"/>
      <c r="H865" s="142"/>
      <c r="I865" s="142"/>
      <c r="J865" s="152"/>
      <c r="K865" s="142"/>
      <c r="L865" s="196"/>
    </row>
    <row r="866" spans="1:12" ht="15" customHeight="1">
      <c r="A866" s="61"/>
      <c r="B866" s="63"/>
      <c r="C866" s="112"/>
      <c r="D866" s="287"/>
      <c r="E866" s="112"/>
      <c r="F866" s="119"/>
      <c r="G866" s="286"/>
      <c r="H866" s="142"/>
      <c r="I866" s="142"/>
      <c r="J866" s="152"/>
      <c r="K866" s="142"/>
      <c r="L866" s="288"/>
    </row>
    <row r="867" spans="1:12" ht="15" customHeight="1">
      <c r="A867" s="61"/>
      <c r="B867" s="63"/>
      <c r="C867" s="112"/>
      <c r="D867" s="287"/>
      <c r="E867" s="112"/>
      <c r="F867" s="119"/>
      <c r="G867" s="286"/>
      <c r="H867" s="142"/>
      <c r="I867" s="142"/>
      <c r="J867" s="152"/>
      <c r="K867" s="142"/>
      <c r="L867" s="288"/>
    </row>
    <row r="868" spans="1:12" ht="15" customHeight="1">
      <c r="A868" s="61"/>
      <c r="B868" s="63"/>
      <c r="C868" s="112"/>
      <c r="D868" s="287"/>
      <c r="E868" s="112"/>
      <c r="F868" s="119"/>
      <c r="G868" s="286"/>
      <c r="H868" s="142"/>
      <c r="I868" s="142"/>
      <c r="J868" s="152"/>
      <c r="K868" s="142"/>
      <c r="L868" s="288"/>
    </row>
    <row r="869" spans="1:12" ht="15" customHeight="1">
      <c r="A869" s="61"/>
      <c r="B869" s="63"/>
      <c r="C869" s="112"/>
      <c r="D869" s="287"/>
      <c r="E869" s="112"/>
      <c r="F869" s="119"/>
      <c r="G869" s="286"/>
      <c r="H869" s="142"/>
      <c r="I869" s="142"/>
      <c r="J869" s="152"/>
      <c r="K869" s="142"/>
      <c r="L869" s="288"/>
    </row>
    <row r="870" spans="1:12" ht="15" customHeight="1">
      <c r="A870" s="61"/>
      <c r="B870" s="63"/>
      <c r="C870" s="112"/>
      <c r="D870" s="287"/>
      <c r="E870" s="112"/>
      <c r="F870" s="119"/>
      <c r="G870" s="286"/>
      <c r="H870" s="142"/>
      <c r="I870" s="142"/>
      <c r="J870" s="152"/>
      <c r="K870" s="142"/>
      <c r="L870" s="288"/>
    </row>
    <row r="871" spans="1:12" ht="19.5" customHeight="1">
      <c r="A871" s="61"/>
      <c r="B871" s="63"/>
      <c r="C871" s="112"/>
      <c r="D871" s="287"/>
      <c r="E871" s="112"/>
      <c r="F871" s="119"/>
      <c r="G871" s="286"/>
      <c r="H871" s="142"/>
      <c r="I871" s="142"/>
      <c r="J871" s="152"/>
      <c r="K871" s="142"/>
      <c r="L871" s="288"/>
    </row>
    <row r="872" spans="1:12" ht="20.25" customHeight="1">
      <c r="A872" s="61"/>
      <c r="B872" s="63"/>
      <c r="C872" s="112"/>
      <c r="D872" s="287"/>
      <c r="E872" s="112"/>
      <c r="F872" s="119"/>
      <c r="G872" s="286"/>
      <c r="H872" s="142"/>
      <c r="I872" s="142"/>
      <c r="J872" s="152"/>
      <c r="K872" s="142"/>
      <c r="L872" s="288"/>
    </row>
    <row r="873" spans="1:12" ht="15" customHeight="1">
      <c r="A873" s="10" t="s">
        <v>303</v>
      </c>
      <c r="B873" s="58"/>
      <c r="C873" s="84" t="s">
        <v>388</v>
      </c>
      <c r="D873" s="206" t="s">
        <v>551</v>
      </c>
      <c r="E873" s="84" t="s">
        <v>473</v>
      </c>
      <c r="F873" s="84" t="s">
        <v>473</v>
      </c>
      <c r="G873" s="85" t="s">
        <v>140</v>
      </c>
      <c r="H873" s="284" t="s">
        <v>748</v>
      </c>
      <c r="I873" s="139">
        <f>J873+K873</f>
        <v>1412.81</v>
      </c>
      <c r="J873" s="139">
        <f>SUM(J877)</f>
        <v>1412.81</v>
      </c>
      <c r="K873" s="139">
        <f>SUM(K877)</f>
        <v>0</v>
      </c>
      <c r="L873" s="285" t="s">
        <v>387</v>
      </c>
    </row>
    <row r="874" spans="1:12" ht="15" customHeight="1">
      <c r="A874" s="59"/>
      <c r="B874" s="60"/>
      <c r="C874" s="88"/>
      <c r="D874" s="196"/>
      <c r="E874" s="88"/>
      <c r="F874" s="88"/>
      <c r="G874" s="264"/>
      <c r="H874" s="142" t="s">
        <v>385</v>
      </c>
      <c r="I874" s="142"/>
      <c r="J874" s="142"/>
      <c r="K874" s="142"/>
      <c r="L874" s="88"/>
    </row>
    <row r="875" spans="1:12" ht="15" customHeight="1">
      <c r="A875" s="61"/>
      <c r="B875" s="63"/>
      <c r="C875" s="88"/>
      <c r="D875" s="287"/>
      <c r="E875" s="88"/>
      <c r="F875" s="88"/>
      <c r="G875" s="264"/>
      <c r="H875" s="142"/>
      <c r="I875" s="142"/>
      <c r="J875" s="142"/>
      <c r="K875" s="142"/>
      <c r="L875" s="88"/>
    </row>
    <row r="876" spans="1:12" ht="15" customHeight="1">
      <c r="A876" s="61"/>
      <c r="B876" s="63"/>
      <c r="C876" s="88"/>
      <c r="D876" s="287"/>
      <c r="E876" s="88"/>
      <c r="F876" s="88"/>
      <c r="G876" s="264"/>
      <c r="H876" s="142"/>
      <c r="I876" s="55"/>
      <c r="J876" s="37"/>
      <c r="K876" s="142"/>
      <c r="L876" s="88"/>
    </row>
    <row r="877" spans="1:12" ht="28.5" customHeight="1">
      <c r="A877" s="61"/>
      <c r="B877" s="63"/>
      <c r="C877" s="88"/>
      <c r="D877" s="287"/>
      <c r="E877" s="88"/>
      <c r="F877" s="88"/>
      <c r="G877" s="264"/>
      <c r="H877" s="160" t="s">
        <v>767</v>
      </c>
      <c r="I877" s="185">
        <f>SUM(J877:K877)</f>
        <v>1412.81</v>
      </c>
      <c r="J877" s="173">
        <v>1412.81</v>
      </c>
      <c r="K877" s="159">
        <v>0</v>
      </c>
      <c r="L877" s="88"/>
    </row>
    <row r="878" spans="1:12" ht="15" customHeight="1">
      <c r="A878" s="61"/>
      <c r="B878" s="63"/>
      <c r="C878" s="88"/>
      <c r="D878" s="287"/>
      <c r="E878" s="88"/>
      <c r="F878" s="88"/>
      <c r="G878" s="86" t="s">
        <v>389</v>
      </c>
      <c r="H878" s="142"/>
      <c r="I878" s="142"/>
      <c r="J878" s="152"/>
      <c r="K878" s="142"/>
      <c r="L878" s="88"/>
    </row>
    <row r="879" spans="1:12" ht="15" customHeight="1">
      <c r="A879" s="61"/>
      <c r="B879" s="63"/>
      <c r="C879" s="112"/>
      <c r="D879" s="287"/>
      <c r="E879" s="112"/>
      <c r="F879" s="119"/>
      <c r="G879" s="261"/>
      <c r="H879" s="142"/>
      <c r="I879" s="142"/>
      <c r="J879" s="152"/>
      <c r="K879" s="142"/>
      <c r="L879" s="88"/>
    </row>
    <row r="880" spans="1:12" ht="15" customHeight="1">
      <c r="A880" s="61"/>
      <c r="B880" s="63"/>
      <c r="C880" s="112"/>
      <c r="D880" s="287"/>
      <c r="E880" s="112"/>
      <c r="F880" s="119"/>
      <c r="G880" s="261"/>
      <c r="H880" s="142"/>
      <c r="I880" s="142"/>
      <c r="J880" s="152"/>
      <c r="K880" s="142"/>
      <c r="L880" s="88"/>
    </row>
    <row r="881" spans="1:12" ht="15" customHeight="1">
      <c r="A881" s="61"/>
      <c r="B881" s="63"/>
      <c r="C881" s="112"/>
      <c r="D881" s="287"/>
      <c r="E881" s="112"/>
      <c r="F881" s="119"/>
      <c r="G881" s="261"/>
      <c r="H881" s="142"/>
      <c r="I881" s="142"/>
      <c r="J881" s="152"/>
      <c r="K881" s="142"/>
      <c r="L881" s="88"/>
    </row>
    <row r="882" spans="1:12" ht="15" customHeight="1">
      <c r="A882" s="61"/>
      <c r="B882" s="63"/>
      <c r="C882" s="112"/>
      <c r="D882" s="287"/>
      <c r="E882" s="112"/>
      <c r="F882" s="119"/>
      <c r="G882" s="261"/>
      <c r="H882" s="142"/>
      <c r="I882" s="142"/>
      <c r="J882" s="152"/>
      <c r="K882" s="142"/>
      <c r="L882" s="88"/>
    </row>
    <row r="883" spans="1:12" ht="15" customHeight="1">
      <c r="A883" s="61"/>
      <c r="B883" s="63"/>
      <c r="C883" s="112"/>
      <c r="D883" s="287"/>
      <c r="E883" s="112"/>
      <c r="F883" s="119"/>
      <c r="G883" s="261"/>
      <c r="H883" s="142"/>
      <c r="I883" s="142"/>
      <c r="J883" s="152"/>
      <c r="K883" s="142"/>
      <c r="L883" s="88"/>
    </row>
    <row r="884" spans="1:12" ht="15" customHeight="1">
      <c r="A884" s="61"/>
      <c r="B884" s="63"/>
      <c r="C884" s="112"/>
      <c r="D884" s="287"/>
      <c r="E884" s="112"/>
      <c r="F884" s="119"/>
      <c r="G884" s="261"/>
      <c r="H884" s="142"/>
      <c r="I884" s="142"/>
      <c r="J884" s="152"/>
      <c r="K884" s="142"/>
      <c r="L884" s="88"/>
    </row>
    <row r="885" spans="1:12" ht="15" customHeight="1">
      <c r="A885" s="61"/>
      <c r="B885" s="63"/>
      <c r="C885" s="112"/>
      <c r="D885" s="287"/>
      <c r="E885" s="112"/>
      <c r="F885" s="119"/>
      <c r="G885" s="261"/>
      <c r="H885" s="142"/>
      <c r="I885" s="142"/>
      <c r="J885" s="152"/>
      <c r="K885" s="142"/>
      <c r="L885" s="88"/>
    </row>
    <row r="886" spans="1:12" ht="15" customHeight="1">
      <c r="A886" s="61"/>
      <c r="B886" s="63"/>
      <c r="C886" s="112"/>
      <c r="D886" s="287"/>
      <c r="E886" s="112"/>
      <c r="F886" s="119"/>
      <c r="G886" s="261"/>
      <c r="H886" s="142"/>
      <c r="I886" s="142"/>
      <c r="J886" s="152"/>
      <c r="K886" s="142"/>
      <c r="L886" s="88"/>
    </row>
    <row r="887" spans="1:12" ht="15" customHeight="1">
      <c r="A887" s="61"/>
      <c r="B887" s="63"/>
      <c r="C887" s="112"/>
      <c r="D887" s="287"/>
      <c r="E887" s="112"/>
      <c r="F887" s="119"/>
      <c r="G887" s="261"/>
      <c r="H887" s="142"/>
      <c r="I887" s="142"/>
      <c r="J887" s="152"/>
      <c r="K887" s="142"/>
      <c r="L887" s="88"/>
    </row>
    <row r="888" spans="1:12" ht="15" customHeight="1">
      <c r="A888" s="61"/>
      <c r="B888" s="63"/>
      <c r="C888" s="112"/>
      <c r="D888" s="287"/>
      <c r="E888" s="112"/>
      <c r="F888" s="119"/>
      <c r="G888" s="261"/>
      <c r="H888" s="142"/>
      <c r="I888" s="142"/>
      <c r="J888" s="152"/>
      <c r="K888" s="142"/>
      <c r="L888" s="88"/>
    </row>
    <row r="889" spans="1:12" ht="15" customHeight="1">
      <c r="A889" s="61"/>
      <c r="B889" s="63"/>
      <c r="C889" s="112"/>
      <c r="D889" s="287"/>
      <c r="E889" s="112"/>
      <c r="F889" s="119"/>
      <c r="G889" s="261"/>
      <c r="H889" s="142"/>
      <c r="I889" s="142"/>
      <c r="J889" s="152"/>
      <c r="K889" s="142"/>
      <c r="L889" s="88"/>
    </row>
    <row r="890" spans="1:12" ht="16.5" customHeight="1">
      <c r="A890" s="10" t="s">
        <v>15</v>
      </c>
      <c r="B890" s="58"/>
      <c r="C890" s="84" t="s">
        <v>445</v>
      </c>
      <c r="D890" s="84" t="s">
        <v>27</v>
      </c>
      <c r="E890" s="84" t="s">
        <v>736</v>
      </c>
      <c r="F890" s="254" t="s">
        <v>28</v>
      </c>
      <c r="G890" s="85" t="s">
        <v>170</v>
      </c>
      <c r="H890" s="204" t="s">
        <v>766</v>
      </c>
      <c r="I890" s="183">
        <f>J890+K890</f>
        <v>82679</v>
      </c>
      <c r="J890" s="183">
        <f>SUM(J893:J895)</f>
        <v>36594.9</v>
      </c>
      <c r="K890" s="158">
        <f>SUM(K893:K897)</f>
        <v>46084.1</v>
      </c>
      <c r="L890" s="288"/>
    </row>
    <row r="891" spans="1:12" ht="16.5" customHeight="1">
      <c r="A891" s="59"/>
      <c r="B891" s="60"/>
      <c r="C891" s="86"/>
      <c r="D891" s="86"/>
      <c r="E891" s="86"/>
      <c r="F891" s="255"/>
      <c r="G891" s="264"/>
      <c r="H891" s="160" t="s">
        <v>45</v>
      </c>
      <c r="I891" s="185"/>
      <c r="J891" s="173"/>
      <c r="K891" s="159"/>
      <c r="L891" s="288"/>
    </row>
    <row r="892" spans="1:12" ht="16.5" customHeight="1">
      <c r="A892" s="61"/>
      <c r="B892" s="63"/>
      <c r="C892" s="86"/>
      <c r="D892" s="88"/>
      <c r="E892" s="86"/>
      <c r="F892" s="255"/>
      <c r="G892" s="264"/>
      <c r="H892" s="160"/>
      <c r="I892" s="185"/>
      <c r="J892" s="173"/>
      <c r="K892" s="159"/>
      <c r="L892" s="288"/>
    </row>
    <row r="893" spans="1:12" ht="16.5" customHeight="1">
      <c r="A893" s="61"/>
      <c r="B893" s="63"/>
      <c r="C893" s="86"/>
      <c r="D893" s="287"/>
      <c r="E893" s="86"/>
      <c r="F893" s="255"/>
      <c r="G893" s="264"/>
      <c r="H893" s="160" t="s">
        <v>767</v>
      </c>
      <c r="I893" s="185">
        <f>SUM(J893:K893)</f>
        <v>25750.8</v>
      </c>
      <c r="J893" s="173">
        <v>13062</v>
      </c>
      <c r="K893" s="159">
        <v>12688.8</v>
      </c>
      <c r="L893" s="288"/>
    </row>
    <row r="894" spans="1:12" ht="16.5" customHeight="1">
      <c r="A894" s="61"/>
      <c r="B894" s="63"/>
      <c r="C894" s="88"/>
      <c r="D894" s="287"/>
      <c r="E894" s="86"/>
      <c r="F894" s="255"/>
      <c r="G894" s="264"/>
      <c r="H894" s="160" t="s">
        <v>768</v>
      </c>
      <c r="I894" s="185">
        <f>SUM(J894:K894)</f>
        <v>31405.6</v>
      </c>
      <c r="J894" s="173">
        <v>13390.9</v>
      </c>
      <c r="K894" s="159">
        <v>18014.7</v>
      </c>
      <c r="L894" s="288"/>
    </row>
    <row r="895" spans="1:12" ht="16.5" customHeight="1">
      <c r="A895" s="61"/>
      <c r="B895" s="63"/>
      <c r="C895" s="88"/>
      <c r="D895" s="287"/>
      <c r="E895" s="88"/>
      <c r="F895" s="255"/>
      <c r="G895" s="264"/>
      <c r="H895" s="160" t="s">
        <v>769</v>
      </c>
      <c r="I895" s="185">
        <f>SUM(J895:K895)</f>
        <v>25522.6</v>
      </c>
      <c r="J895" s="173">
        <v>10142</v>
      </c>
      <c r="K895" s="159">
        <v>15380.6</v>
      </c>
      <c r="L895" s="288"/>
    </row>
    <row r="896" spans="1:12" ht="16.5" customHeight="1">
      <c r="A896" s="61"/>
      <c r="B896" s="63"/>
      <c r="C896" s="174"/>
      <c r="D896" s="287"/>
      <c r="E896" s="88"/>
      <c r="F896" s="269"/>
      <c r="G896" s="264"/>
      <c r="H896" s="142"/>
      <c r="I896" s="142"/>
      <c r="J896" s="152"/>
      <c r="K896" s="142"/>
      <c r="L896" s="288"/>
    </row>
    <row r="897" spans="1:12" ht="16.5" customHeight="1">
      <c r="A897" s="61"/>
      <c r="B897" s="63"/>
      <c r="C897" s="174"/>
      <c r="D897" s="287"/>
      <c r="E897" s="88"/>
      <c r="F897" s="269"/>
      <c r="G897" s="264"/>
      <c r="H897" s="142"/>
      <c r="I897" s="142"/>
      <c r="J897" s="152"/>
      <c r="K897" s="142"/>
      <c r="L897" s="288"/>
    </row>
    <row r="898" spans="1:12" ht="16.5" customHeight="1">
      <c r="A898" s="61"/>
      <c r="B898" s="63"/>
      <c r="C898" s="112"/>
      <c r="D898" s="287"/>
      <c r="E898" s="112"/>
      <c r="F898" s="269"/>
      <c r="G898" s="264"/>
      <c r="H898" s="142"/>
      <c r="I898" s="142"/>
      <c r="J898" s="152"/>
      <c r="K898" s="142"/>
      <c r="L898" s="288"/>
    </row>
    <row r="899" spans="1:12" ht="16.5" customHeight="1">
      <c r="A899" s="61"/>
      <c r="B899" s="63"/>
      <c r="C899" s="112"/>
      <c r="D899" s="287"/>
      <c r="E899" s="112"/>
      <c r="F899" s="269"/>
      <c r="G899" s="264"/>
      <c r="H899" s="142"/>
      <c r="I899" s="142"/>
      <c r="J899" s="152"/>
      <c r="K899" s="142"/>
      <c r="L899" s="288"/>
    </row>
    <row r="900" spans="1:12" ht="16.5" customHeight="1">
      <c r="A900" s="61"/>
      <c r="B900" s="63"/>
      <c r="C900" s="112"/>
      <c r="D900" s="287"/>
      <c r="E900" s="112"/>
      <c r="F900" s="237"/>
      <c r="G900" s="87" t="s">
        <v>49</v>
      </c>
      <c r="H900" s="142"/>
      <c r="I900" s="142"/>
      <c r="J900" s="152"/>
      <c r="K900" s="142"/>
      <c r="L900" s="288"/>
    </row>
    <row r="901" spans="1:12" ht="16.5" customHeight="1">
      <c r="A901" s="61"/>
      <c r="B901" s="63"/>
      <c r="C901" s="112"/>
      <c r="D901" s="287"/>
      <c r="E901" s="112"/>
      <c r="F901" s="237"/>
      <c r="G901" s="264"/>
      <c r="H901" s="142"/>
      <c r="I901" s="142"/>
      <c r="J901" s="152"/>
      <c r="K901" s="142"/>
      <c r="L901" s="288"/>
    </row>
    <row r="902" spans="1:12" ht="16.5" customHeight="1">
      <c r="A902" s="61"/>
      <c r="B902" s="63"/>
      <c r="C902" s="112"/>
      <c r="D902" s="287"/>
      <c r="E902" s="112"/>
      <c r="F902" s="237"/>
      <c r="G902" s="264"/>
      <c r="H902" s="142"/>
      <c r="I902" s="142"/>
      <c r="J902" s="152"/>
      <c r="K902" s="142"/>
      <c r="L902" s="288"/>
    </row>
    <row r="903" spans="1:12" ht="16.5" customHeight="1">
      <c r="A903" s="61"/>
      <c r="B903" s="63"/>
      <c r="C903" s="112"/>
      <c r="D903" s="287"/>
      <c r="E903" s="112"/>
      <c r="F903" s="237"/>
      <c r="G903" s="264"/>
      <c r="H903" s="142"/>
      <c r="I903" s="142"/>
      <c r="J903" s="152"/>
      <c r="K903" s="142"/>
      <c r="L903" s="288"/>
    </row>
    <row r="904" spans="1:12" ht="16.5" customHeight="1">
      <c r="A904" s="61"/>
      <c r="B904" s="63"/>
      <c r="C904" s="112"/>
      <c r="D904" s="287"/>
      <c r="E904" s="112"/>
      <c r="F904" s="237"/>
      <c r="G904" s="264"/>
      <c r="H904" s="142"/>
      <c r="I904" s="142"/>
      <c r="J904" s="152"/>
      <c r="K904" s="142"/>
      <c r="L904" s="288"/>
    </row>
    <row r="905" spans="1:12" ht="16.5" customHeight="1">
      <c r="A905" s="61"/>
      <c r="B905" s="63"/>
      <c r="C905" s="112"/>
      <c r="D905" s="287"/>
      <c r="E905" s="112"/>
      <c r="F905" s="237"/>
      <c r="G905" s="264"/>
      <c r="H905" s="142"/>
      <c r="I905" s="142"/>
      <c r="J905" s="152"/>
      <c r="K905" s="142"/>
      <c r="L905" s="288"/>
    </row>
    <row r="906" spans="1:12" ht="16.5" customHeight="1">
      <c r="A906" s="61"/>
      <c r="B906" s="63"/>
      <c r="C906" s="112"/>
      <c r="D906" s="287"/>
      <c r="E906" s="112"/>
      <c r="F906" s="237"/>
      <c r="G906" s="264"/>
      <c r="H906" s="142"/>
      <c r="I906" s="142"/>
      <c r="J906" s="152"/>
      <c r="K906" s="142"/>
      <c r="L906" s="288"/>
    </row>
    <row r="907" spans="1:12" ht="16.5" customHeight="1">
      <c r="A907" s="61"/>
      <c r="B907" s="63"/>
      <c r="C907" s="112"/>
      <c r="D907" s="287"/>
      <c r="E907" s="112"/>
      <c r="F907" s="237"/>
      <c r="G907" s="264"/>
      <c r="H907" s="142"/>
      <c r="I907" s="142"/>
      <c r="J907" s="152"/>
      <c r="K907" s="142"/>
      <c r="L907" s="288"/>
    </row>
    <row r="908" spans="1:12" ht="16.5" customHeight="1">
      <c r="A908" s="61"/>
      <c r="B908" s="63"/>
      <c r="C908" s="112"/>
      <c r="D908" s="287"/>
      <c r="E908" s="112"/>
      <c r="F908" s="237"/>
      <c r="G908" s="264"/>
      <c r="H908" s="142"/>
      <c r="I908" s="142"/>
      <c r="J908" s="152"/>
      <c r="K908" s="142"/>
      <c r="L908" s="288"/>
    </row>
    <row r="909" spans="1:12" ht="16.5" customHeight="1">
      <c r="A909" s="61"/>
      <c r="B909" s="63"/>
      <c r="C909" s="112"/>
      <c r="D909" s="287"/>
      <c r="E909" s="112"/>
      <c r="F909" s="237"/>
      <c r="G909" s="264"/>
      <c r="H909" s="142"/>
      <c r="I909" s="142"/>
      <c r="J909" s="152"/>
      <c r="K909" s="142"/>
      <c r="L909" s="288"/>
    </row>
    <row r="910" spans="1:12" ht="16.5" customHeight="1">
      <c r="A910" s="61"/>
      <c r="B910" s="63"/>
      <c r="C910" s="112"/>
      <c r="D910" s="287"/>
      <c r="E910" s="112"/>
      <c r="F910" s="237"/>
      <c r="G910" s="264"/>
      <c r="H910" s="142"/>
      <c r="I910" s="142"/>
      <c r="J910" s="152"/>
      <c r="K910" s="142"/>
      <c r="L910" s="288"/>
    </row>
    <row r="911" spans="1:12" ht="16.5" customHeight="1">
      <c r="A911" s="61"/>
      <c r="B911" s="63"/>
      <c r="C911" s="112"/>
      <c r="D911" s="287"/>
      <c r="E911" s="112"/>
      <c r="F911" s="237"/>
      <c r="G911" s="264"/>
      <c r="H911" s="142"/>
      <c r="I911" s="142"/>
      <c r="J911" s="152"/>
      <c r="K911" s="142"/>
      <c r="L911" s="288"/>
    </row>
    <row r="912" spans="1:12" ht="16.5" customHeight="1">
      <c r="A912" s="61"/>
      <c r="B912" s="63"/>
      <c r="C912" s="112"/>
      <c r="D912" s="287"/>
      <c r="E912" s="112"/>
      <c r="F912" s="237"/>
      <c r="G912" s="264"/>
      <c r="H912" s="142"/>
      <c r="I912" s="142"/>
      <c r="J912" s="152"/>
      <c r="K912" s="142"/>
      <c r="L912" s="288"/>
    </row>
    <row r="913" spans="1:12" ht="16.5" customHeight="1">
      <c r="A913" s="61"/>
      <c r="B913" s="63"/>
      <c r="C913" s="112"/>
      <c r="D913" s="287"/>
      <c r="E913" s="112"/>
      <c r="F913" s="237"/>
      <c r="G913" s="264"/>
      <c r="H913" s="142"/>
      <c r="I913" s="142"/>
      <c r="J913" s="152"/>
      <c r="K913" s="142"/>
      <c r="L913" s="288"/>
    </row>
    <row r="914" spans="1:12" ht="16.5" customHeight="1">
      <c r="A914" s="61"/>
      <c r="B914" s="63"/>
      <c r="C914" s="112"/>
      <c r="D914" s="287"/>
      <c r="E914" s="112"/>
      <c r="F914" s="237"/>
      <c r="G914" s="264"/>
      <c r="H914" s="142"/>
      <c r="I914" s="142"/>
      <c r="J914" s="152"/>
      <c r="K914" s="142"/>
      <c r="L914" s="288"/>
    </row>
    <row r="915" spans="1:12" ht="16.5" customHeight="1">
      <c r="A915" s="61"/>
      <c r="B915" s="63"/>
      <c r="C915" s="112"/>
      <c r="D915" s="287"/>
      <c r="E915" s="112"/>
      <c r="F915" s="237"/>
      <c r="G915" s="264"/>
      <c r="H915" s="142"/>
      <c r="I915" s="142"/>
      <c r="J915" s="152"/>
      <c r="K915" s="142"/>
      <c r="L915" s="288"/>
    </row>
    <row r="916" spans="1:12" ht="16.5" customHeight="1">
      <c r="A916" s="61"/>
      <c r="B916" s="63"/>
      <c r="C916" s="112"/>
      <c r="D916" s="287"/>
      <c r="E916" s="112"/>
      <c r="F916" s="237"/>
      <c r="G916" s="264"/>
      <c r="H916" s="142"/>
      <c r="I916" s="142"/>
      <c r="J916" s="152"/>
      <c r="K916" s="142"/>
      <c r="L916" s="288"/>
    </row>
    <row r="917" spans="1:12" ht="16.5" customHeight="1">
      <c r="A917" s="61"/>
      <c r="B917" s="63"/>
      <c r="C917" s="112"/>
      <c r="D917" s="287"/>
      <c r="E917" s="112"/>
      <c r="F917" s="237"/>
      <c r="G917" s="264"/>
      <c r="H917" s="142"/>
      <c r="I917" s="142"/>
      <c r="J917" s="152"/>
      <c r="K917" s="142"/>
      <c r="L917" s="288"/>
    </row>
    <row r="918" spans="1:12" ht="16.5" customHeight="1">
      <c r="A918" s="64"/>
      <c r="B918" s="65"/>
      <c r="C918" s="115"/>
      <c r="D918" s="289"/>
      <c r="E918" s="115"/>
      <c r="F918" s="238"/>
      <c r="G918" s="274"/>
      <c r="H918" s="147"/>
      <c r="I918" s="147"/>
      <c r="J918" s="154"/>
      <c r="K918" s="147"/>
      <c r="L918" s="290"/>
    </row>
    <row r="919" spans="1:14" ht="16.5" customHeight="1">
      <c r="A919" s="10" t="s">
        <v>304</v>
      </c>
      <c r="B919" s="58"/>
      <c r="C919" s="84" t="s">
        <v>577</v>
      </c>
      <c r="D919" s="84" t="s">
        <v>286</v>
      </c>
      <c r="E919" s="84" t="s">
        <v>326</v>
      </c>
      <c r="F919" s="84" t="s">
        <v>372</v>
      </c>
      <c r="G919" s="85" t="s">
        <v>478</v>
      </c>
      <c r="H919" s="204" t="s">
        <v>479</v>
      </c>
      <c r="I919" s="183">
        <f>J919+K919</f>
        <v>364056.43</v>
      </c>
      <c r="J919" s="183">
        <f>SUM(J922:J925)</f>
        <v>20332.87</v>
      </c>
      <c r="K919" s="183">
        <f>SUM(K922:K925)</f>
        <v>343723.56</v>
      </c>
      <c r="L919" s="291" t="s">
        <v>837</v>
      </c>
      <c r="N919" s="2">
        <f>103100+240623.56</f>
        <v>343723.56</v>
      </c>
    </row>
    <row r="920" spans="1:12" ht="16.5" customHeight="1">
      <c r="A920" s="59"/>
      <c r="B920" s="60"/>
      <c r="C920" s="86"/>
      <c r="D920" s="86"/>
      <c r="E920" s="88"/>
      <c r="F920" s="86"/>
      <c r="G920" s="87"/>
      <c r="H920" s="160" t="s">
        <v>45</v>
      </c>
      <c r="I920" s="185"/>
      <c r="J920" s="173"/>
      <c r="K920" s="159"/>
      <c r="L920" s="292"/>
    </row>
    <row r="921" spans="1:12" ht="16.5" customHeight="1">
      <c r="A921" s="61"/>
      <c r="B921" s="63"/>
      <c r="C921" s="86"/>
      <c r="D921" s="88"/>
      <c r="E921" s="88"/>
      <c r="F921" s="86"/>
      <c r="G921" s="87"/>
      <c r="H921" s="160"/>
      <c r="I921" s="185"/>
      <c r="J921" s="173"/>
      <c r="K921" s="159"/>
      <c r="L921" s="292"/>
    </row>
    <row r="922" spans="1:12" ht="16.5" customHeight="1">
      <c r="A922" s="61"/>
      <c r="B922" s="63"/>
      <c r="C922" s="86"/>
      <c r="D922" s="283"/>
      <c r="E922" s="88"/>
      <c r="F922" s="86"/>
      <c r="G922" s="87"/>
      <c r="H922" s="160" t="s">
        <v>767</v>
      </c>
      <c r="I922" s="185">
        <f>SUM(J922:K922)</f>
        <v>9679.27</v>
      </c>
      <c r="J922" s="173">
        <v>7968.7</v>
      </c>
      <c r="K922" s="159">
        <v>1710.57</v>
      </c>
      <c r="L922" s="292"/>
    </row>
    <row r="923" spans="1:14" ht="16.5" customHeight="1">
      <c r="A923" s="61"/>
      <c r="B923" s="63"/>
      <c r="C923" s="88"/>
      <c r="D923" s="283"/>
      <c r="E923" s="88"/>
      <c r="F923" s="88"/>
      <c r="G923" s="87"/>
      <c r="H923" s="160" t="s">
        <v>768</v>
      </c>
      <c r="I923" s="185">
        <f>SUM(J923:K923)</f>
        <v>67427.45</v>
      </c>
      <c r="J923" s="173">
        <v>7364.17</v>
      </c>
      <c r="K923" s="159">
        <v>60063.28</v>
      </c>
      <c r="L923" s="292"/>
      <c r="N923" s="2">
        <f>55965.3+4097.98</f>
        <v>60063.28</v>
      </c>
    </row>
    <row r="924" spans="1:12" ht="16.5" customHeight="1">
      <c r="A924" s="61"/>
      <c r="B924" s="63"/>
      <c r="C924" s="88"/>
      <c r="D924" s="283"/>
      <c r="E924" s="88"/>
      <c r="F924" s="88"/>
      <c r="G924" s="87"/>
      <c r="H924" s="160" t="s">
        <v>769</v>
      </c>
      <c r="I924" s="185">
        <f>SUM(J924:K924)</f>
        <v>52134.7</v>
      </c>
      <c r="J924" s="173">
        <v>5000</v>
      </c>
      <c r="K924" s="159">
        <v>47134.7</v>
      </c>
      <c r="L924" s="292"/>
    </row>
    <row r="925" spans="1:12" ht="16.5" customHeight="1">
      <c r="A925" s="61"/>
      <c r="B925" s="63"/>
      <c r="C925" s="88"/>
      <c r="D925" s="283"/>
      <c r="E925" s="88"/>
      <c r="F925" s="88"/>
      <c r="G925" s="87"/>
      <c r="H925" s="142" t="s">
        <v>657</v>
      </c>
      <c r="I925" s="185">
        <f>SUM(J925:K925)</f>
        <v>234815.01</v>
      </c>
      <c r="J925" s="293">
        <f>'[1]действующий'!K98</f>
        <v>0</v>
      </c>
      <c r="K925" s="37">
        <v>234815.01</v>
      </c>
      <c r="L925" s="292"/>
    </row>
    <row r="926" spans="1:12" ht="16.5" customHeight="1">
      <c r="A926" s="61"/>
      <c r="B926" s="63"/>
      <c r="C926" s="11"/>
      <c r="D926" s="283"/>
      <c r="E926" s="11"/>
      <c r="F926" s="11"/>
      <c r="G926" s="264"/>
      <c r="H926" s="142"/>
      <c r="I926" s="152"/>
      <c r="J926" s="37"/>
      <c r="K926" s="37"/>
      <c r="L926" s="130"/>
    </row>
    <row r="927" spans="1:12" ht="16.5" customHeight="1">
      <c r="A927" s="61"/>
      <c r="B927" s="63"/>
      <c r="C927" s="11"/>
      <c r="D927" s="283"/>
      <c r="E927" s="11"/>
      <c r="F927" s="11"/>
      <c r="G927" s="264"/>
      <c r="H927" s="142"/>
      <c r="I927" s="152"/>
      <c r="J927" s="37"/>
      <c r="K927" s="37"/>
      <c r="L927" s="130"/>
    </row>
    <row r="928" spans="1:12" ht="16.5" customHeight="1">
      <c r="A928" s="61"/>
      <c r="B928" s="63"/>
      <c r="C928" s="11"/>
      <c r="D928" s="283"/>
      <c r="E928" s="11"/>
      <c r="F928" s="11"/>
      <c r="G928" s="264"/>
      <c r="H928" s="142"/>
      <c r="I928" s="152"/>
      <c r="J928" s="37"/>
      <c r="K928" s="37"/>
      <c r="L928" s="130"/>
    </row>
    <row r="929" spans="1:12" ht="16.5" customHeight="1">
      <c r="A929" s="61"/>
      <c r="B929" s="63"/>
      <c r="C929" s="256"/>
      <c r="D929" s="283"/>
      <c r="E929" s="256"/>
      <c r="F929" s="11"/>
      <c r="G929" s="264"/>
      <c r="H929" s="142"/>
      <c r="I929" s="152"/>
      <c r="J929" s="37"/>
      <c r="K929" s="37"/>
      <c r="L929" s="130"/>
    </row>
    <row r="930" spans="1:12" ht="16.5" customHeight="1">
      <c r="A930" s="61"/>
      <c r="B930" s="63"/>
      <c r="C930" s="256"/>
      <c r="D930" s="283"/>
      <c r="E930" s="256"/>
      <c r="F930" s="11"/>
      <c r="G930" s="264"/>
      <c r="H930" s="142"/>
      <c r="I930" s="152"/>
      <c r="J930" s="37"/>
      <c r="K930" s="37"/>
      <c r="L930" s="130"/>
    </row>
    <row r="931" spans="1:12" ht="16.5" customHeight="1">
      <c r="A931" s="61"/>
      <c r="B931" s="63"/>
      <c r="C931" s="256"/>
      <c r="D931" s="283"/>
      <c r="E931" s="256"/>
      <c r="F931" s="11"/>
      <c r="G931" s="264"/>
      <c r="H931" s="142"/>
      <c r="I931" s="152"/>
      <c r="J931" s="37"/>
      <c r="K931" s="37"/>
      <c r="L931" s="130"/>
    </row>
    <row r="932" spans="1:12" ht="16.5" customHeight="1">
      <c r="A932" s="61"/>
      <c r="B932" s="63"/>
      <c r="C932" s="256"/>
      <c r="D932" s="283"/>
      <c r="E932" s="256"/>
      <c r="F932" s="11"/>
      <c r="G932" s="264"/>
      <c r="H932" s="142"/>
      <c r="I932" s="152"/>
      <c r="J932" s="37"/>
      <c r="K932" s="37"/>
      <c r="L932" s="130"/>
    </row>
    <row r="933" spans="1:12" ht="16.5" customHeight="1">
      <c r="A933" s="61"/>
      <c r="B933" s="63"/>
      <c r="C933" s="256"/>
      <c r="D933" s="283"/>
      <c r="E933" s="256"/>
      <c r="F933" s="11"/>
      <c r="G933" s="264"/>
      <c r="H933" s="142"/>
      <c r="I933" s="152"/>
      <c r="J933" s="37"/>
      <c r="K933" s="37"/>
      <c r="L933" s="76"/>
    </row>
    <row r="934" spans="1:12" ht="16.5" customHeight="1">
      <c r="A934" s="61"/>
      <c r="B934" s="63"/>
      <c r="C934" s="256"/>
      <c r="D934" s="283"/>
      <c r="E934" s="256"/>
      <c r="F934" s="11"/>
      <c r="G934" s="264"/>
      <c r="H934" s="142"/>
      <c r="I934" s="152"/>
      <c r="J934" s="37"/>
      <c r="K934" s="37"/>
      <c r="L934" s="76"/>
    </row>
    <row r="935" spans="1:12" ht="16.5" customHeight="1">
      <c r="A935" s="61"/>
      <c r="B935" s="63"/>
      <c r="C935" s="256"/>
      <c r="D935" s="283"/>
      <c r="E935" s="256"/>
      <c r="F935" s="11"/>
      <c r="G935" s="264"/>
      <c r="H935" s="142"/>
      <c r="I935" s="152"/>
      <c r="J935" s="37"/>
      <c r="K935" s="37"/>
      <c r="L935" s="76"/>
    </row>
    <row r="936" spans="1:12" ht="16.5" customHeight="1">
      <c r="A936" s="61"/>
      <c r="B936" s="63"/>
      <c r="C936" s="256"/>
      <c r="D936" s="283"/>
      <c r="E936" s="256"/>
      <c r="F936" s="11"/>
      <c r="G936" s="264"/>
      <c r="H936" s="142"/>
      <c r="I936" s="152"/>
      <c r="J936" s="37"/>
      <c r="K936" s="37"/>
      <c r="L936" s="76"/>
    </row>
    <row r="937" spans="1:12" ht="16.5" customHeight="1">
      <c r="A937" s="61"/>
      <c r="B937" s="63"/>
      <c r="C937" s="256"/>
      <c r="D937" s="283"/>
      <c r="E937" s="256"/>
      <c r="F937" s="11"/>
      <c r="G937" s="264"/>
      <c r="H937" s="142"/>
      <c r="I937" s="152"/>
      <c r="J937" s="37"/>
      <c r="K937" s="37"/>
      <c r="L937" s="76"/>
    </row>
    <row r="938" spans="1:12" ht="20.25" customHeight="1">
      <c r="A938" s="64"/>
      <c r="B938" s="65"/>
      <c r="C938" s="257"/>
      <c r="D938" s="294"/>
      <c r="E938" s="257"/>
      <c r="F938" s="13"/>
      <c r="G938" s="274"/>
      <c r="H938" s="147"/>
      <c r="I938" s="154"/>
      <c r="J938" s="56"/>
      <c r="K938" s="56"/>
      <c r="L938" s="116"/>
    </row>
    <row r="939" spans="1:12" ht="16.5" customHeight="1">
      <c r="A939" s="10" t="s">
        <v>305</v>
      </c>
      <c r="B939" s="58"/>
      <c r="C939" s="84" t="s">
        <v>43</v>
      </c>
      <c r="D939" s="84" t="s">
        <v>337</v>
      </c>
      <c r="E939" s="84" t="s">
        <v>434</v>
      </c>
      <c r="F939" s="84" t="s">
        <v>532</v>
      </c>
      <c r="G939" s="85" t="s">
        <v>222</v>
      </c>
      <c r="H939" s="204" t="s">
        <v>479</v>
      </c>
      <c r="I939" s="183">
        <f>J939+K939</f>
        <v>31289.027000000002</v>
      </c>
      <c r="J939" s="183">
        <f>SUM(J942:J945)</f>
        <v>31289.027000000002</v>
      </c>
      <c r="K939" s="158">
        <f>SUM(K942:K945)</f>
        <v>0</v>
      </c>
      <c r="L939" s="295"/>
    </row>
    <row r="940" spans="1:12" ht="16.5" customHeight="1">
      <c r="A940" s="59"/>
      <c r="B940" s="60"/>
      <c r="C940" s="86"/>
      <c r="D940" s="86"/>
      <c r="E940" s="86"/>
      <c r="F940" s="86"/>
      <c r="G940" s="261"/>
      <c r="H940" s="160" t="s">
        <v>45</v>
      </c>
      <c r="I940" s="185"/>
      <c r="J940" s="173"/>
      <c r="K940" s="159"/>
      <c r="L940" s="288"/>
    </row>
    <row r="941" spans="1:12" ht="16.5" customHeight="1">
      <c r="A941" s="61"/>
      <c r="B941" s="63"/>
      <c r="C941" s="86"/>
      <c r="D941" s="88"/>
      <c r="E941" s="86"/>
      <c r="F941" s="86"/>
      <c r="G941" s="261"/>
      <c r="H941" s="160"/>
      <c r="I941" s="185"/>
      <c r="J941" s="173"/>
      <c r="K941" s="159"/>
      <c r="L941" s="288"/>
    </row>
    <row r="942" spans="1:12" ht="16.5" customHeight="1">
      <c r="A942" s="61"/>
      <c r="B942" s="63"/>
      <c r="C942" s="86"/>
      <c r="D942" s="270"/>
      <c r="E942" s="86"/>
      <c r="F942" s="86"/>
      <c r="G942" s="261"/>
      <c r="H942" s="160" t="s">
        <v>767</v>
      </c>
      <c r="I942" s="185">
        <f>SUM(J942:K942)</f>
        <v>7244.604</v>
      </c>
      <c r="J942" s="173">
        <v>7244.604</v>
      </c>
      <c r="K942" s="159">
        <v>0</v>
      </c>
      <c r="L942" s="288"/>
    </row>
    <row r="943" spans="1:12" ht="16.5" customHeight="1">
      <c r="A943" s="61"/>
      <c r="B943" s="63"/>
      <c r="C943" s="88"/>
      <c r="D943" s="270"/>
      <c r="E943" s="86"/>
      <c r="F943" s="86"/>
      <c r="G943" s="261"/>
      <c r="H943" s="160" t="s">
        <v>768</v>
      </c>
      <c r="I943" s="185">
        <f>SUM(J943:K943)</f>
        <v>7193.916</v>
      </c>
      <c r="J943" s="173">
        <v>7193.916</v>
      </c>
      <c r="K943" s="159">
        <v>0</v>
      </c>
      <c r="L943" s="288"/>
    </row>
    <row r="944" spans="1:12" ht="16.5" customHeight="1">
      <c r="A944" s="61"/>
      <c r="B944" s="63"/>
      <c r="C944" s="88"/>
      <c r="D944" s="270"/>
      <c r="E944" s="88"/>
      <c r="F944" s="86"/>
      <c r="G944" s="261"/>
      <c r="H944" s="160" t="s">
        <v>769</v>
      </c>
      <c r="I944" s="185">
        <f>SUM(J944:K944)</f>
        <v>2609.507</v>
      </c>
      <c r="J944" s="173">
        <v>2609.507</v>
      </c>
      <c r="K944" s="159">
        <v>0</v>
      </c>
      <c r="L944" s="288"/>
    </row>
    <row r="945" spans="1:12" ht="16.5" customHeight="1">
      <c r="A945" s="61"/>
      <c r="B945" s="63"/>
      <c r="C945" s="88"/>
      <c r="D945" s="270"/>
      <c r="E945" s="88"/>
      <c r="F945" s="86"/>
      <c r="G945" s="261"/>
      <c r="H945" s="142" t="s">
        <v>657</v>
      </c>
      <c r="I945" s="185">
        <f>SUM(J945:K945)</f>
        <v>14241</v>
      </c>
      <c r="J945" s="293">
        <v>14241</v>
      </c>
      <c r="K945" s="76">
        <v>0</v>
      </c>
      <c r="L945" s="288"/>
    </row>
    <row r="946" spans="1:12" ht="16.5" customHeight="1">
      <c r="A946" s="61"/>
      <c r="B946" s="63"/>
      <c r="C946" s="256"/>
      <c r="D946" s="270"/>
      <c r="E946" s="256"/>
      <c r="F946" s="86"/>
      <c r="G946" s="261"/>
      <c r="H946" s="142"/>
      <c r="I946" s="152"/>
      <c r="J946" s="142"/>
      <c r="K946" s="142"/>
      <c r="L946" s="288"/>
    </row>
    <row r="947" spans="1:12" ht="16.5" customHeight="1">
      <c r="A947" s="61"/>
      <c r="B947" s="63"/>
      <c r="C947" s="256"/>
      <c r="D947" s="270"/>
      <c r="E947" s="256"/>
      <c r="F947" s="86"/>
      <c r="G947" s="261"/>
      <c r="H947" s="142"/>
      <c r="I947" s="152"/>
      <c r="J947" s="142"/>
      <c r="K947" s="142"/>
      <c r="L947" s="288"/>
    </row>
    <row r="948" spans="1:12" ht="16.5" customHeight="1">
      <c r="A948" s="61"/>
      <c r="B948" s="63"/>
      <c r="C948" s="256"/>
      <c r="D948" s="270"/>
      <c r="E948" s="256"/>
      <c r="F948" s="174"/>
      <c r="G948" s="261"/>
      <c r="H948" s="142"/>
      <c r="I948" s="152"/>
      <c r="J948" s="142"/>
      <c r="K948" s="142"/>
      <c r="L948" s="288"/>
    </row>
    <row r="949" spans="1:12" ht="16.5" customHeight="1">
      <c r="A949" s="61"/>
      <c r="B949" s="63"/>
      <c r="C949" s="256"/>
      <c r="D949" s="270"/>
      <c r="E949" s="256"/>
      <c r="F949" s="174"/>
      <c r="G949" s="261"/>
      <c r="H949" s="142"/>
      <c r="I949" s="152"/>
      <c r="J949" s="142"/>
      <c r="K949" s="142"/>
      <c r="L949" s="288"/>
    </row>
    <row r="950" spans="1:12" ht="16.5" customHeight="1">
      <c r="A950" s="61"/>
      <c r="B950" s="63"/>
      <c r="C950" s="256"/>
      <c r="D950" s="270"/>
      <c r="E950" s="256"/>
      <c r="F950" s="174"/>
      <c r="G950" s="261"/>
      <c r="H950" s="142"/>
      <c r="I950" s="152"/>
      <c r="J950" s="142"/>
      <c r="K950" s="142"/>
      <c r="L950" s="288"/>
    </row>
    <row r="951" spans="1:12" ht="16.5" customHeight="1">
      <c r="A951" s="61"/>
      <c r="B951" s="63"/>
      <c r="C951" s="256"/>
      <c r="D951" s="270"/>
      <c r="E951" s="256"/>
      <c r="F951" s="174"/>
      <c r="G951" s="261"/>
      <c r="H951" s="142"/>
      <c r="I951" s="152"/>
      <c r="J951" s="142"/>
      <c r="K951" s="142"/>
      <c r="L951" s="288"/>
    </row>
    <row r="952" spans="1:12" ht="16.5" customHeight="1">
      <c r="A952" s="61"/>
      <c r="B952" s="63"/>
      <c r="C952" s="256"/>
      <c r="D952" s="270"/>
      <c r="E952" s="256"/>
      <c r="F952" s="174"/>
      <c r="G952" s="261"/>
      <c r="H952" s="142"/>
      <c r="I952" s="152"/>
      <c r="J952" s="142"/>
      <c r="K952" s="142"/>
      <c r="L952" s="288"/>
    </row>
    <row r="953" spans="1:12" ht="16.5" customHeight="1">
      <c r="A953" s="61"/>
      <c r="B953" s="63"/>
      <c r="C953" s="256"/>
      <c r="D953" s="270"/>
      <c r="E953" s="256"/>
      <c r="F953" s="174"/>
      <c r="G953" s="261"/>
      <c r="H953" s="142"/>
      <c r="I953" s="37"/>
      <c r="J953" s="142"/>
      <c r="K953" s="142"/>
      <c r="L953" s="288"/>
    </row>
    <row r="954" spans="1:12" ht="16.5" customHeight="1">
      <c r="A954" s="61"/>
      <c r="B954" s="63"/>
      <c r="C954" s="256"/>
      <c r="D954" s="270"/>
      <c r="E954" s="256"/>
      <c r="F954" s="174"/>
      <c r="G954" s="261"/>
      <c r="H954" s="142"/>
      <c r="I954" s="37"/>
      <c r="J954" s="142"/>
      <c r="K954" s="142"/>
      <c r="L954" s="288"/>
    </row>
    <row r="955" spans="1:12" ht="16.5" customHeight="1">
      <c r="A955" s="61"/>
      <c r="B955" s="63"/>
      <c r="C955" s="256"/>
      <c r="D955" s="270"/>
      <c r="E955" s="256"/>
      <c r="F955" s="174"/>
      <c r="G955" s="261"/>
      <c r="H955" s="142"/>
      <c r="I955" s="37"/>
      <c r="J955" s="142"/>
      <c r="K955" s="142"/>
      <c r="L955" s="288"/>
    </row>
    <row r="956" spans="1:12" ht="16.5" customHeight="1">
      <c r="A956" s="64"/>
      <c r="B956" s="65"/>
      <c r="C956" s="257"/>
      <c r="D956" s="296"/>
      <c r="E956" s="257"/>
      <c r="F956" s="242"/>
      <c r="G956" s="263"/>
      <c r="H956" s="147"/>
      <c r="I956" s="56"/>
      <c r="J956" s="147"/>
      <c r="K956" s="147"/>
      <c r="L956" s="290"/>
    </row>
    <row r="957" spans="1:12" ht="16.5" customHeight="1">
      <c r="A957" s="10" t="s">
        <v>531</v>
      </c>
      <c r="B957" s="58"/>
      <c r="C957" s="84" t="s">
        <v>340</v>
      </c>
      <c r="D957" s="84" t="s">
        <v>182</v>
      </c>
      <c r="E957" s="84" t="s">
        <v>408</v>
      </c>
      <c r="F957" s="84" t="s">
        <v>183</v>
      </c>
      <c r="G957" s="85" t="s">
        <v>184</v>
      </c>
      <c r="H957" s="204" t="s">
        <v>84</v>
      </c>
      <c r="I957" s="183">
        <f>J957+K957</f>
        <v>5602.379999999999</v>
      </c>
      <c r="J957" s="183">
        <f>SUM(J960:J963)</f>
        <v>5602.379999999999</v>
      </c>
      <c r="K957" s="158">
        <f>SUM(K960:K963)</f>
        <v>0</v>
      </c>
      <c r="L957" s="291" t="s">
        <v>600</v>
      </c>
    </row>
    <row r="958" spans="1:12" ht="16.5" customHeight="1">
      <c r="A958" s="59"/>
      <c r="B958" s="60"/>
      <c r="C958" s="86"/>
      <c r="D958" s="86"/>
      <c r="E958" s="88"/>
      <c r="F958" s="88"/>
      <c r="G958" s="261"/>
      <c r="H958" s="160" t="s">
        <v>45</v>
      </c>
      <c r="I958" s="185"/>
      <c r="J958" s="173"/>
      <c r="K958" s="159"/>
      <c r="L958" s="292"/>
    </row>
    <row r="959" spans="1:12" ht="16.5" customHeight="1">
      <c r="A959" s="61"/>
      <c r="B959" s="63"/>
      <c r="C959" s="86"/>
      <c r="D959" s="88"/>
      <c r="E959" s="88"/>
      <c r="F959" s="88"/>
      <c r="G959" s="261"/>
      <c r="H959" s="160"/>
      <c r="I959" s="185"/>
      <c r="J959" s="173"/>
      <c r="K959" s="159"/>
      <c r="L959" s="292"/>
    </row>
    <row r="960" spans="1:12" ht="21" customHeight="1">
      <c r="A960" s="61"/>
      <c r="B960" s="63"/>
      <c r="C960" s="86"/>
      <c r="D960" s="270"/>
      <c r="E960" s="88"/>
      <c r="F960" s="88"/>
      <c r="G960" s="261"/>
      <c r="H960" s="160" t="s">
        <v>767</v>
      </c>
      <c r="I960" s="185">
        <f>SUM(J960:K960)</f>
        <v>802.9</v>
      </c>
      <c r="J960" s="173">
        <v>802.9</v>
      </c>
      <c r="K960" s="159">
        <v>0</v>
      </c>
      <c r="L960" s="292"/>
    </row>
    <row r="961" spans="1:12" ht="16.5" customHeight="1">
      <c r="A961" s="61"/>
      <c r="B961" s="63"/>
      <c r="C961" s="88"/>
      <c r="D961" s="270"/>
      <c r="E961" s="256"/>
      <c r="F961" s="88"/>
      <c r="G961" s="261"/>
      <c r="H961" s="160" t="s">
        <v>768</v>
      </c>
      <c r="I961" s="185">
        <f>SUM(J961:K961)</f>
        <v>4183.78</v>
      </c>
      <c r="J961" s="173">
        <v>4183.78</v>
      </c>
      <c r="K961" s="159">
        <v>0</v>
      </c>
      <c r="L961" s="292"/>
    </row>
    <row r="962" spans="1:12" ht="16.5" customHeight="1">
      <c r="A962" s="61"/>
      <c r="B962" s="63"/>
      <c r="C962" s="88"/>
      <c r="D962" s="270"/>
      <c r="E962" s="256"/>
      <c r="F962" s="88"/>
      <c r="G962" s="261"/>
      <c r="H962" s="160" t="s">
        <v>769</v>
      </c>
      <c r="I962" s="185">
        <f>SUM(J962:K962)</f>
        <v>615.7</v>
      </c>
      <c r="J962" s="173">
        <v>615.7</v>
      </c>
      <c r="K962" s="159">
        <v>0</v>
      </c>
      <c r="L962" s="292"/>
    </row>
    <row r="963" spans="1:12" ht="21" customHeight="1">
      <c r="A963" s="61"/>
      <c r="B963" s="63"/>
      <c r="C963" s="88"/>
      <c r="D963" s="270"/>
      <c r="E963" s="256"/>
      <c r="F963" s="88"/>
      <c r="G963" s="261"/>
      <c r="H963" s="160"/>
      <c r="I963" s="185"/>
      <c r="J963" s="173"/>
      <c r="K963" s="159"/>
      <c r="L963" s="292"/>
    </row>
    <row r="964" spans="1:12" ht="16.5" customHeight="1">
      <c r="A964" s="61"/>
      <c r="B964" s="63"/>
      <c r="C964" s="88"/>
      <c r="D964" s="270"/>
      <c r="E964" s="256"/>
      <c r="F964" s="88"/>
      <c r="G964" s="297" t="s">
        <v>185</v>
      </c>
      <c r="H964" s="142"/>
      <c r="I964" s="37"/>
      <c r="J964" s="142"/>
      <c r="K964" s="142"/>
      <c r="L964" s="130"/>
    </row>
    <row r="965" spans="1:12" ht="16.5" customHeight="1">
      <c r="A965" s="61"/>
      <c r="B965" s="63"/>
      <c r="C965" s="11"/>
      <c r="D965" s="270"/>
      <c r="E965" s="256"/>
      <c r="F965" s="174"/>
      <c r="G965" s="87" t="s">
        <v>186</v>
      </c>
      <c r="H965" s="142"/>
      <c r="I965" s="37"/>
      <c r="J965" s="142"/>
      <c r="K965" s="142"/>
      <c r="L965" s="130"/>
    </row>
    <row r="966" spans="1:12" ht="16.5" customHeight="1">
      <c r="A966" s="61"/>
      <c r="B966" s="63"/>
      <c r="C966" s="11"/>
      <c r="D966" s="270"/>
      <c r="E966" s="256"/>
      <c r="F966" s="174"/>
      <c r="G966" s="87"/>
      <c r="H966" s="142"/>
      <c r="I966" s="37"/>
      <c r="J966" s="142"/>
      <c r="K966" s="142"/>
      <c r="L966" s="130"/>
    </row>
    <row r="967" spans="1:12" ht="16.5" customHeight="1">
      <c r="A967" s="61"/>
      <c r="B967" s="63"/>
      <c r="C967" s="11"/>
      <c r="D967" s="270"/>
      <c r="E967" s="256"/>
      <c r="F967" s="174"/>
      <c r="G967" s="87"/>
      <c r="H967" s="142"/>
      <c r="I967" s="37"/>
      <c r="J967" s="142"/>
      <c r="K967" s="142"/>
      <c r="L967" s="130"/>
    </row>
    <row r="968" spans="1:12" ht="16.5" customHeight="1">
      <c r="A968" s="61"/>
      <c r="B968" s="63"/>
      <c r="C968" s="11"/>
      <c r="D968" s="270"/>
      <c r="E968" s="256"/>
      <c r="F968" s="174"/>
      <c r="G968" s="264"/>
      <c r="H968" s="142"/>
      <c r="I968" s="37"/>
      <c r="J968" s="142"/>
      <c r="K968" s="142"/>
      <c r="L968" s="130"/>
    </row>
    <row r="969" spans="1:12" ht="10.5" customHeight="1">
      <c r="A969" s="61"/>
      <c r="B969" s="63"/>
      <c r="C969" s="11"/>
      <c r="D969" s="270"/>
      <c r="E969" s="256"/>
      <c r="F969" s="174"/>
      <c r="G969" s="264"/>
      <c r="H969" s="142"/>
      <c r="I969" s="37"/>
      <c r="J969" s="142"/>
      <c r="K969" s="142"/>
      <c r="L969" s="130"/>
    </row>
    <row r="970" spans="1:12" ht="16.5" customHeight="1">
      <c r="A970" s="61"/>
      <c r="B970" s="63"/>
      <c r="C970" s="11"/>
      <c r="D970" s="270"/>
      <c r="E970" s="256"/>
      <c r="F970" s="174"/>
      <c r="G970" s="87" t="s">
        <v>345</v>
      </c>
      <c r="H970" s="142"/>
      <c r="I970" s="37"/>
      <c r="J970" s="142"/>
      <c r="K970" s="142"/>
      <c r="L970" s="130"/>
    </row>
    <row r="971" spans="1:12" ht="16.5" customHeight="1">
      <c r="A971" s="61"/>
      <c r="B971" s="63"/>
      <c r="C971" s="11"/>
      <c r="D971" s="270"/>
      <c r="E971" s="256"/>
      <c r="F971" s="174"/>
      <c r="G971" s="261"/>
      <c r="H971" s="142"/>
      <c r="I971" s="37"/>
      <c r="J971" s="142"/>
      <c r="K971" s="142"/>
      <c r="L971" s="288"/>
    </row>
    <row r="972" spans="1:12" ht="16.5" customHeight="1">
      <c r="A972" s="61"/>
      <c r="B972" s="63"/>
      <c r="C972" s="11"/>
      <c r="D972" s="270"/>
      <c r="E972" s="256"/>
      <c r="F972" s="174"/>
      <c r="G972" s="261"/>
      <c r="H972" s="142"/>
      <c r="I972" s="37"/>
      <c r="J972" s="142"/>
      <c r="K972" s="142"/>
      <c r="L972" s="288"/>
    </row>
    <row r="973" spans="1:12" ht="16.5" customHeight="1">
      <c r="A973" s="61"/>
      <c r="B973" s="63"/>
      <c r="C973" s="11"/>
      <c r="D973" s="270"/>
      <c r="E973" s="256"/>
      <c r="F973" s="174"/>
      <c r="G973" s="261"/>
      <c r="H973" s="142"/>
      <c r="I973" s="37"/>
      <c r="J973" s="142"/>
      <c r="K973" s="142"/>
      <c r="L973" s="288"/>
    </row>
    <row r="974" spans="1:12" ht="16.5" customHeight="1">
      <c r="A974" s="10" t="s">
        <v>527</v>
      </c>
      <c r="B974" s="58"/>
      <c r="C974" s="84" t="s">
        <v>129</v>
      </c>
      <c r="D974" s="84" t="s">
        <v>225</v>
      </c>
      <c r="E974" s="84" t="s">
        <v>179</v>
      </c>
      <c r="F974" s="84" t="s">
        <v>593</v>
      </c>
      <c r="G974" s="85" t="s">
        <v>594</v>
      </c>
      <c r="H974" s="204" t="s">
        <v>479</v>
      </c>
      <c r="I974" s="183">
        <f>J974+K974</f>
        <v>35576.31</v>
      </c>
      <c r="J974" s="183">
        <f>SUM(J977:J980)</f>
        <v>35576.31</v>
      </c>
      <c r="K974" s="158">
        <f>SUM(K977:K980)</f>
        <v>0</v>
      </c>
      <c r="L974" s="291" t="s">
        <v>343</v>
      </c>
    </row>
    <row r="975" spans="1:12" ht="16.5" customHeight="1">
      <c r="A975" s="59"/>
      <c r="B975" s="60"/>
      <c r="C975" s="86"/>
      <c r="D975" s="86"/>
      <c r="E975" s="86"/>
      <c r="F975" s="86"/>
      <c r="G975" s="264"/>
      <c r="H975" s="160" t="s">
        <v>45</v>
      </c>
      <c r="I975" s="185"/>
      <c r="J975" s="173"/>
      <c r="K975" s="159"/>
      <c r="L975" s="130"/>
    </row>
    <row r="976" spans="1:12" ht="16.5" customHeight="1">
      <c r="A976" s="61"/>
      <c r="B976" s="63"/>
      <c r="C976" s="86"/>
      <c r="D976" s="88"/>
      <c r="E976" s="86"/>
      <c r="F976" s="86"/>
      <c r="G976" s="264"/>
      <c r="H976" s="160"/>
      <c r="I976" s="185"/>
      <c r="J976" s="173"/>
      <c r="K976" s="159"/>
      <c r="L976" s="130"/>
    </row>
    <row r="977" spans="1:12" ht="16.5" customHeight="1">
      <c r="A977" s="61"/>
      <c r="B977" s="63"/>
      <c r="C977" s="86"/>
      <c r="D977" s="270"/>
      <c r="E977" s="86"/>
      <c r="F977" s="86"/>
      <c r="G977" s="264"/>
      <c r="H977" s="160" t="s">
        <v>767</v>
      </c>
      <c r="I977" s="185">
        <f>SUM(J977:K977)</f>
        <v>2709.083</v>
      </c>
      <c r="J977" s="173">
        <v>2709.083</v>
      </c>
      <c r="K977" s="159">
        <v>0</v>
      </c>
      <c r="L977" s="130"/>
    </row>
    <row r="978" spans="1:12" ht="23.25" customHeight="1">
      <c r="A978" s="61"/>
      <c r="B978" s="63"/>
      <c r="C978" s="86"/>
      <c r="D978" s="270"/>
      <c r="E978" s="256"/>
      <c r="F978" s="86"/>
      <c r="G978" s="264"/>
      <c r="H978" s="160" t="s">
        <v>768</v>
      </c>
      <c r="I978" s="185">
        <f>SUM(J978:K978)</f>
        <v>5000</v>
      </c>
      <c r="J978" s="173">
        <v>5000</v>
      </c>
      <c r="K978" s="159">
        <v>0</v>
      </c>
      <c r="L978" s="130"/>
    </row>
    <row r="979" spans="1:12" ht="16.5" customHeight="1">
      <c r="A979" s="61"/>
      <c r="B979" s="63"/>
      <c r="C979" s="86"/>
      <c r="D979" s="270"/>
      <c r="E979" s="256"/>
      <c r="F979" s="86"/>
      <c r="G979" s="87" t="s">
        <v>526</v>
      </c>
      <c r="H979" s="160" t="s">
        <v>769</v>
      </c>
      <c r="I979" s="185">
        <f>SUM(J979:K979)</f>
        <v>1132.5</v>
      </c>
      <c r="J979" s="173">
        <v>1132.5</v>
      </c>
      <c r="K979" s="159">
        <v>0</v>
      </c>
      <c r="L979" s="130"/>
    </row>
    <row r="980" spans="1:12" ht="16.5" customHeight="1">
      <c r="A980" s="61"/>
      <c r="B980" s="63"/>
      <c r="C980" s="256"/>
      <c r="D980" s="270"/>
      <c r="E980" s="256"/>
      <c r="F980" s="174"/>
      <c r="G980" s="87"/>
      <c r="H980" s="142" t="s">
        <v>657</v>
      </c>
      <c r="I980" s="185">
        <f>SUM(J980:K980)</f>
        <v>26734.727</v>
      </c>
      <c r="J980" s="293">
        <v>26734.727</v>
      </c>
      <c r="K980" s="76">
        <v>0</v>
      </c>
      <c r="L980" s="130"/>
    </row>
    <row r="981" spans="1:12" ht="16.5" customHeight="1">
      <c r="A981" s="61"/>
      <c r="B981" s="63"/>
      <c r="C981" s="256"/>
      <c r="D981" s="270"/>
      <c r="E981" s="256"/>
      <c r="F981" s="174"/>
      <c r="G981" s="87"/>
      <c r="H981" s="142"/>
      <c r="I981" s="152"/>
      <c r="J981" s="142"/>
      <c r="K981" s="142"/>
      <c r="L981" s="130"/>
    </row>
    <row r="982" spans="1:12" ht="16.5" customHeight="1">
      <c r="A982" s="61"/>
      <c r="B982" s="63"/>
      <c r="C982" s="256"/>
      <c r="D982" s="270"/>
      <c r="E982" s="256"/>
      <c r="F982" s="174"/>
      <c r="G982" s="87"/>
      <c r="H982" s="142"/>
      <c r="I982" s="37"/>
      <c r="J982" s="142"/>
      <c r="K982" s="142"/>
      <c r="L982" s="130"/>
    </row>
    <row r="983" spans="1:12" ht="16.5" customHeight="1">
      <c r="A983" s="61"/>
      <c r="B983" s="63"/>
      <c r="C983" s="256"/>
      <c r="D983" s="270"/>
      <c r="E983" s="256"/>
      <c r="F983" s="174"/>
      <c r="G983" s="87"/>
      <c r="H983" s="142"/>
      <c r="I983" s="37"/>
      <c r="J983" s="142"/>
      <c r="K983" s="142"/>
      <c r="L983" s="288"/>
    </row>
    <row r="984" spans="1:12" ht="16.5" customHeight="1">
      <c r="A984" s="61"/>
      <c r="B984" s="63"/>
      <c r="C984" s="256"/>
      <c r="D984" s="270"/>
      <c r="E984" s="256"/>
      <c r="F984" s="174"/>
      <c r="G984" s="87"/>
      <c r="H984" s="142"/>
      <c r="I984" s="37"/>
      <c r="J984" s="142"/>
      <c r="K984" s="142"/>
      <c r="L984" s="288"/>
    </row>
    <row r="985" spans="1:12" ht="16.5" customHeight="1">
      <c r="A985" s="61"/>
      <c r="B985" s="63"/>
      <c r="C985" s="256"/>
      <c r="D985" s="270"/>
      <c r="E985" s="256"/>
      <c r="F985" s="174"/>
      <c r="G985" s="87"/>
      <c r="H985" s="142"/>
      <c r="I985" s="37"/>
      <c r="J985" s="142"/>
      <c r="K985" s="142"/>
      <c r="L985" s="288"/>
    </row>
    <row r="986" spans="1:12" ht="16.5" customHeight="1">
      <c r="A986" s="61"/>
      <c r="B986" s="63"/>
      <c r="C986" s="256"/>
      <c r="D986" s="270"/>
      <c r="E986" s="256"/>
      <c r="F986" s="174"/>
      <c r="G986" s="264"/>
      <c r="H986" s="142"/>
      <c r="I986" s="37"/>
      <c r="J986" s="142"/>
      <c r="K986" s="142"/>
      <c r="L986" s="288"/>
    </row>
    <row r="987" spans="1:12" ht="16.5" customHeight="1">
      <c r="A987" s="61"/>
      <c r="B987" s="63"/>
      <c r="C987" s="256"/>
      <c r="D987" s="270"/>
      <c r="E987" s="256"/>
      <c r="F987" s="174"/>
      <c r="G987" s="264"/>
      <c r="H987" s="142"/>
      <c r="I987" s="37"/>
      <c r="J987" s="142"/>
      <c r="K987" s="142"/>
      <c r="L987" s="288"/>
    </row>
    <row r="988" spans="1:12" ht="16.5" customHeight="1">
      <c r="A988" s="61"/>
      <c r="B988" s="63"/>
      <c r="C988" s="256"/>
      <c r="D988" s="270"/>
      <c r="E988" s="256"/>
      <c r="F988" s="174"/>
      <c r="G988" s="264"/>
      <c r="H988" s="142"/>
      <c r="I988" s="37"/>
      <c r="J988" s="142"/>
      <c r="K988" s="142"/>
      <c r="L988" s="288"/>
    </row>
    <row r="989" spans="1:12" ht="16.5" customHeight="1">
      <c r="A989" s="61"/>
      <c r="B989" s="63"/>
      <c r="C989" s="256"/>
      <c r="D989" s="270"/>
      <c r="E989" s="256"/>
      <c r="F989" s="174"/>
      <c r="G989" s="264"/>
      <c r="H989" s="142"/>
      <c r="I989" s="37"/>
      <c r="J989" s="142"/>
      <c r="K989" s="142"/>
      <c r="L989" s="288"/>
    </row>
    <row r="990" spans="1:12" ht="16.5" customHeight="1">
      <c r="A990" s="61"/>
      <c r="B990" s="63"/>
      <c r="C990" s="256"/>
      <c r="D990" s="270"/>
      <c r="E990" s="256"/>
      <c r="F990" s="174"/>
      <c r="G990" s="264"/>
      <c r="H990" s="142"/>
      <c r="I990" s="37"/>
      <c r="J990" s="142"/>
      <c r="K990" s="142"/>
      <c r="L990" s="288"/>
    </row>
    <row r="991" spans="1:12" ht="16.5" customHeight="1">
      <c r="A991" s="61"/>
      <c r="B991" s="63"/>
      <c r="C991" s="256"/>
      <c r="D991" s="270"/>
      <c r="E991" s="256"/>
      <c r="F991" s="174"/>
      <c r="G991" s="264"/>
      <c r="H991" s="142"/>
      <c r="I991" s="37"/>
      <c r="J991" s="142"/>
      <c r="K991" s="142"/>
      <c r="L991" s="288"/>
    </row>
    <row r="992" spans="1:12" ht="16.5" customHeight="1">
      <c r="A992" s="61"/>
      <c r="B992" s="63"/>
      <c r="C992" s="256"/>
      <c r="D992" s="270"/>
      <c r="E992" s="256"/>
      <c r="F992" s="174"/>
      <c r="G992" s="264"/>
      <c r="H992" s="142"/>
      <c r="I992" s="37"/>
      <c r="J992" s="142"/>
      <c r="K992" s="142"/>
      <c r="L992" s="288"/>
    </row>
    <row r="993" spans="1:12" ht="16.5" customHeight="1">
      <c r="A993" s="61"/>
      <c r="B993" s="63"/>
      <c r="C993" s="256"/>
      <c r="D993" s="270"/>
      <c r="E993" s="256"/>
      <c r="F993" s="174"/>
      <c r="G993" s="264"/>
      <c r="H993" s="142"/>
      <c r="I993" s="37"/>
      <c r="J993" s="142"/>
      <c r="K993" s="142"/>
      <c r="L993" s="288"/>
    </row>
    <row r="994" spans="1:12" ht="16.5" customHeight="1">
      <c r="A994" s="61"/>
      <c r="B994" s="63"/>
      <c r="C994" s="256"/>
      <c r="D994" s="270"/>
      <c r="E994" s="256"/>
      <c r="F994" s="174"/>
      <c r="G994" s="264"/>
      <c r="H994" s="142"/>
      <c r="I994" s="37"/>
      <c r="J994" s="142"/>
      <c r="K994" s="142"/>
      <c r="L994" s="288"/>
    </row>
    <row r="995" spans="1:12" ht="16.5" customHeight="1">
      <c r="A995" s="61"/>
      <c r="B995" s="63"/>
      <c r="C995" s="256"/>
      <c r="D995" s="270"/>
      <c r="E995" s="256"/>
      <c r="F995" s="174"/>
      <c r="G995" s="264"/>
      <c r="H995" s="142"/>
      <c r="I995" s="37"/>
      <c r="J995" s="142"/>
      <c r="K995" s="142"/>
      <c r="L995" s="288"/>
    </row>
    <row r="996" spans="1:12" ht="16.5" customHeight="1">
      <c r="A996" s="61"/>
      <c r="B996" s="63"/>
      <c r="C996" s="256"/>
      <c r="D996" s="270"/>
      <c r="E996" s="256"/>
      <c r="F996" s="174"/>
      <c r="G996" s="264"/>
      <c r="H996" s="142"/>
      <c r="I996" s="37"/>
      <c r="J996" s="142"/>
      <c r="K996" s="142"/>
      <c r="L996" s="288"/>
    </row>
    <row r="997" spans="1:12" ht="16.5" customHeight="1">
      <c r="A997" s="64"/>
      <c r="B997" s="66"/>
      <c r="C997" s="238"/>
      <c r="D997" s="296"/>
      <c r="E997" s="247"/>
      <c r="F997" s="242"/>
      <c r="G997" s="263"/>
      <c r="H997" s="147"/>
      <c r="I997" s="154"/>
      <c r="J997" s="147"/>
      <c r="K997" s="154"/>
      <c r="L997" s="116"/>
    </row>
    <row r="998" spans="1:12" ht="16.5" customHeight="1">
      <c r="A998" s="10" t="s">
        <v>466</v>
      </c>
      <c r="B998" s="58"/>
      <c r="C998" s="84" t="s">
        <v>88</v>
      </c>
      <c r="D998" s="298" t="s">
        <v>164</v>
      </c>
      <c r="E998" s="84" t="s">
        <v>179</v>
      </c>
      <c r="F998" s="84" t="s">
        <v>413</v>
      </c>
      <c r="G998" s="85" t="s">
        <v>771</v>
      </c>
      <c r="H998" s="204" t="s">
        <v>772</v>
      </c>
      <c r="I998" s="183">
        <f>J998+K998</f>
        <v>494240.72699999996</v>
      </c>
      <c r="J998" s="183">
        <f>SUM(J1001:J1005)</f>
        <v>494240.72699999996</v>
      </c>
      <c r="K998" s="183">
        <f>SUM(K1001:K1005)</f>
        <v>0</v>
      </c>
      <c r="L998" s="280"/>
    </row>
    <row r="999" spans="1:12" ht="16.5" customHeight="1">
      <c r="A999" s="59"/>
      <c r="B999" s="60"/>
      <c r="C999" s="86"/>
      <c r="D999" s="105"/>
      <c r="E999" s="88"/>
      <c r="F999" s="86"/>
      <c r="G999" s="261"/>
      <c r="H999" s="160" t="s">
        <v>45</v>
      </c>
      <c r="I999" s="185"/>
      <c r="J999" s="173"/>
      <c r="K999" s="159"/>
      <c r="L999" s="76"/>
    </row>
    <row r="1000" spans="1:12" ht="16.5" customHeight="1">
      <c r="A1000" s="61"/>
      <c r="B1000" s="62"/>
      <c r="C1000" s="86"/>
      <c r="D1000" s="105"/>
      <c r="E1000" s="88"/>
      <c r="F1000" s="86"/>
      <c r="G1000" s="261"/>
      <c r="H1000" s="160"/>
      <c r="I1000" s="185"/>
      <c r="J1000" s="173"/>
      <c r="K1000" s="159"/>
      <c r="L1000" s="76"/>
    </row>
    <row r="1001" spans="1:12" ht="16.5" customHeight="1">
      <c r="A1001" s="61"/>
      <c r="B1001" s="62"/>
      <c r="C1001" s="86"/>
      <c r="D1001" s="118"/>
      <c r="E1001" s="88"/>
      <c r="F1001" s="86"/>
      <c r="G1001" s="261"/>
      <c r="H1001" s="160" t="s">
        <v>767</v>
      </c>
      <c r="I1001" s="185">
        <f>SUM(J1001:K1001)</f>
        <v>77562.216</v>
      </c>
      <c r="J1001" s="173">
        <v>77562.216</v>
      </c>
      <c r="K1001" s="159">
        <v>0</v>
      </c>
      <c r="L1001" s="76"/>
    </row>
    <row r="1002" spans="1:12" ht="16.5" customHeight="1">
      <c r="A1002" s="61"/>
      <c r="B1002" s="62"/>
      <c r="C1002" s="86"/>
      <c r="D1002" s="118"/>
      <c r="E1002" s="112"/>
      <c r="F1002" s="86"/>
      <c r="G1002" s="261"/>
      <c r="H1002" s="160" t="s">
        <v>768</v>
      </c>
      <c r="I1002" s="185">
        <f>SUM(J1002:K1002)</f>
        <v>134602.349</v>
      </c>
      <c r="J1002" s="173">
        <v>134602.349</v>
      </c>
      <c r="K1002" s="159">
        <v>0</v>
      </c>
      <c r="L1002" s="76"/>
    </row>
    <row r="1003" spans="1:12" ht="16.5" customHeight="1">
      <c r="A1003" s="61"/>
      <c r="B1003" s="62"/>
      <c r="C1003" s="112"/>
      <c r="D1003" s="118"/>
      <c r="E1003" s="112"/>
      <c r="F1003" s="88"/>
      <c r="G1003" s="261"/>
      <c r="H1003" s="160" t="s">
        <v>769</v>
      </c>
      <c r="I1003" s="185">
        <f>SUM(J1003:K1003)</f>
        <v>79545.962</v>
      </c>
      <c r="J1003" s="173">
        <v>79545.962</v>
      </c>
      <c r="K1003" s="159">
        <v>0</v>
      </c>
      <c r="L1003" s="76"/>
    </row>
    <row r="1004" spans="1:12" ht="16.5" customHeight="1">
      <c r="A1004" s="61"/>
      <c r="B1004" s="62"/>
      <c r="C1004" s="112"/>
      <c r="D1004" s="118"/>
      <c r="E1004" s="112"/>
      <c r="F1004" s="88"/>
      <c r="G1004" s="261"/>
      <c r="H1004" s="142" t="s">
        <v>657</v>
      </c>
      <c r="I1004" s="185">
        <f>SUM(J1004:K1004)</f>
        <v>100174.6</v>
      </c>
      <c r="J1004" s="293">
        <v>100174.6</v>
      </c>
      <c r="K1004" s="76">
        <v>0</v>
      </c>
      <c r="L1004" s="76"/>
    </row>
    <row r="1005" spans="1:12" ht="16.5" customHeight="1">
      <c r="A1005" s="61"/>
      <c r="B1005" s="62"/>
      <c r="C1005" s="112"/>
      <c r="D1005" s="118"/>
      <c r="E1005" s="112"/>
      <c r="F1005" s="88"/>
      <c r="G1005" s="261"/>
      <c r="H1005" s="152" t="s">
        <v>163</v>
      </c>
      <c r="I1005" s="76">
        <f>J1005+K1005</f>
        <v>102355.6</v>
      </c>
      <c r="J1005" s="121">
        <v>102355.6</v>
      </c>
      <c r="K1005" s="76">
        <v>0</v>
      </c>
      <c r="L1005" s="76"/>
    </row>
    <row r="1006" spans="1:12" ht="16.5" customHeight="1">
      <c r="A1006" s="61"/>
      <c r="B1006" s="62"/>
      <c r="C1006" s="112"/>
      <c r="D1006" s="118"/>
      <c r="E1006" s="112"/>
      <c r="F1006" s="88"/>
      <c r="G1006" s="261"/>
      <c r="H1006" s="152"/>
      <c r="I1006" s="76"/>
      <c r="J1006" s="121"/>
      <c r="K1006" s="76"/>
      <c r="L1006" s="76"/>
    </row>
    <row r="1007" spans="1:12" ht="16.5" customHeight="1">
      <c r="A1007" s="61"/>
      <c r="B1007" s="62"/>
      <c r="C1007" s="112"/>
      <c r="D1007" s="118"/>
      <c r="E1007" s="112"/>
      <c r="F1007" s="88"/>
      <c r="G1007" s="261"/>
      <c r="H1007" s="152"/>
      <c r="I1007" s="142"/>
      <c r="J1007" s="152"/>
      <c r="K1007" s="142"/>
      <c r="L1007" s="76"/>
    </row>
    <row r="1008" spans="1:12" ht="16.5" customHeight="1">
      <c r="A1008" s="61"/>
      <c r="B1008" s="62"/>
      <c r="C1008" s="112"/>
      <c r="D1008" s="118"/>
      <c r="E1008" s="112"/>
      <c r="F1008" s="88"/>
      <c r="G1008" s="261"/>
      <c r="H1008" s="152"/>
      <c r="I1008" s="142"/>
      <c r="J1008" s="152"/>
      <c r="K1008" s="142"/>
      <c r="L1008" s="76"/>
    </row>
    <row r="1009" spans="1:12" ht="16.5" customHeight="1">
      <c r="A1009" s="61"/>
      <c r="B1009" s="62"/>
      <c r="C1009" s="112"/>
      <c r="D1009" s="118"/>
      <c r="E1009" s="112"/>
      <c r="F1009" s="88"/>
      <c r="G1009" s="261"/>
      <c r="H1009" s="152"/>
      <c r="I1009" s="142"/>
      <c r="J1009" s="152"/>
      <c r="K1009" s="142"/>
      <c r="L1009" s="76"/>
    </row>
    <row r="1010" spans="1:12" ht="16.5" customHeight="1">
      <c r="A1010" s="61"/>
      <c r="B1010" s="62"/>
      <c r="C1010" s="112"/>
      <c r="D1010" s="118"/>
      <c r="E1010" s="112"/>
      <c r="F1010" s="88"/>
      <c r="G1010" s="261"/>
      <c r="H1010" s="152"/>
      <c r="I1010" s="142"/>
      <c r="J1010" s="152"/>
      <c r="K1010" s="142"/>
      <c r="L1010" s="76"/>
    </row>
    <row r="1011" spans="1:12" ht="16.5" customHeight="1">
      <c r="A1011" s="61"/>
      <c r="B1011" s="62"/>
      <c r="C1011" s="112"/>
      <c r="D1011" s="118"/>
      <c r="E1011" s="112"/>
      <c r="F1011" s="88"/>
      <c r="G1011" s="261"/>
      <c r="H1011" s="152"/>
      <c r="I1011" s="142"/>
      <c r="J1011" s="152"/>
      <c r="K1011" s="142"/>
      <c r="L1011" s="76"/>
    </row>
    <row r="1012" spans="1:12" ht="16.5" customHeight="1">
      <c r="A1012" s="61"/>
      <c r="B1012" s="62"/>
      <c r="C1012" s="112"/>
      <c r="D1012" s="118"/>
      <c r="E1012" s="112"/>
      <c r="F1012" s="88"/>
      <c r="G1012" s="261"/>
      <c r="H1012" s="152"/>
      <c r="I1012" s="142"/>
      <c r="J1012" s="152"/>
      <c r="K1012" s="142"/>
      <c r="L1012" s="76"/>
    </row>
    <row r="1013" spans="1:12" ht="16.5" customHeight="1">
      <c r="A1013" s="64"/>
      <c r="B1013" s="66"/>
      <c r="C1013" s="115"/>
      <c r="D1013" s="299"/>
      <c r="E1013" s="115"/>
      <c r="F1013" s="238"/>
      <c r="G1013" s="263"/>
      <c r="H1013" s="154"/>
      <c r="I1013" s="147"/>
      <c r="J1013" s="154"/>
      <c r="K1013" s="147"/>
      <c r="L1013" s="116"/>
    </row>
    <row r="1014" spans="1:12" ht="16.5" customHeight="1">
      <c r="A1014" s="10" t="s">
        <v>399</v>
      </c>
      <c r="B1014" s="58"/>
      <c r="C1014" s="84" t="s">
        <v>89</v>
      </c>
      <c r="D1014" s="298" t="s">
        <v>400</v>
      </c>
      <c r="E1014" s="84" t="s">
        <v>179</v>
      </c>
      <c r="F1014" s="84" t="s">
        <v>401</v>
      </c>
      <c r="G1014" s="85" t="s">
        <v>530</v>
      </c>
      <c r="H1014" s="204" t="s">
        <v>479</v>
      </c>
      <c r="I1014" s="183">
        <f>J1014+K1014</f>
        <v>66078.707</v>
      </c>
      <c r="J1014" s="183">
        <f>SUM(J1017:J1021)</f>
        <v>66078.707</v>
      </c>
      <c r="K1014" s="158">
        <f>SUM(K1017:K1021)</f>
        <v>0</v>
      </c>
      <c r="L1014" s="285" t="s">
        <v>344</v>
      </c>
    </row>
    <row r="1015" spans="1:12" ht="16.5" customHeight="1">
      <c r="A1015" s="59"/>
      <c r="B1015" s="60"/>
      <c r="C1015" s="86"/>
      <c r="D1015" s="105"/>
      <c r="E1015" s="88"/>
      <c r="F1015" s="261"/>
      <c r="G1015" s="300"/>
      <c r="H1015" s="160" t="s">
        <v>45</v>
      </c>
      <c r="I1015" s="185"/>
      <c r="J1015" s="173"/>
      <c r="K1015" s="159"/>
      <c r="L1015" s="88"/>
    </row>
    <row r="1016" spans="1:12" ht="16.5" customHeight="1">
      <c r="A1016" s="61"/>
      <c r="B1016" s="63"/>
      <c r="C1016" s="86"/>
      <c r="D1016" s="105"/>
      <c r="E1016" s="88"/>
      <c r="F1016" s="261"/>
      <c r="G1016" s="300"/>
      <c r="H1016" s="160"/>
      <c r="I1016" s="185"/>
      <c r="J1016" s="173"/>
      <c r="K1016" s="159"/>
      <c r="L1016" s="88"/>
    </row>
    <row r="1017" spans="1:12" ht="16.5" customHeight="1">
      <c r="A1017" s="61"/>
      <c r="B1017" s="63"/>
      <c r="C1017" s="86"/>
      <c r="D1017" s="118"/>
      <c r="E1017" s="88"/>
      <c r="F1017" s="261"/>
      <c r="G1017" s="300"/>
      <c r="H1017" s="160" t="s">
        <v>767</v>
      </c>
      <c r="I1017" s="185">
        <f>SUM(J1017:K1017)</f>
        <v>19181.446</v>
      </c>
      <c r="J1017" s="173">
        <v>19181.446</v>
      </c>
      <c r="K1017" s="159">
        <v>0</v>
      </c>
      <c r="L1017" s="88"/>
    </row>
    <row r="1018" spans="1:12" ht="16.5" customHeight="1">
      <c r="A1018" s="61"/>
      <c r="B1018" s="63"/>
      <c r="C1018" s="86"/>
      <c r="D1018" s="118"/>
      <c r="E1018" s="256"/>
      <c r="F1018" s="261"/>
      <c r="G1018" s="300"/>
      <c r="H1018" s="160" t="s">
        <v>768</v>
      </c>
      <c r="I1018" s="185">
        <f>SUM(J1018:K1018)</f>
        <v>7290.961</v>
      </c>
      <c r="J1018" s="173">
        <v>7290.961</v>
      </c>
      <c r="K1018" s="159">
        <v>0</v>
      </c>
      <c r="L1018" s="88"/>
    </row>
    <row r="1019" spans="1:12" ht="16.5" customHeight="1">
      <c r="A1019" s="61"/>
      <c r="B1019" s="63"/>
      <c r="C1019" s="112"/>
      <c r="D1019" s="118"/>
      <c r="E1019" s="256"/>
      <c r="F1019" s="261"/>
      <c r="G1019" s="300"/>
      <c r="H1019" s="160" t="s">
        <v>769</v>
      </c>
      <c r="I1019" s="185">
        <f>SUM(J1019:K1019)</f>
        <v>1700</v>
      </c>
      <c r="J1019" s="173">
        <v>1700</v>
      </c>
      <c r="K1019" s="159">
        <v>0</v>
      </c>
      <c r="L1019" s="88"/>
    </row>
    <row r="1020" spans="1:12" ht="16.5" customHeight="1">
      <c r="A1020" s="61"/>
      <c r="B1020" s="63"/>
      <c r="C1020" s="112"/>
      <c r="D1020" s="118"/>
      <c r="E1020" s="256"/>
      <c r="F1020" s="261"/>
      <c r="G1020" s="300"/>
      <c r="H1020" s="142" t="s">
        <v>657</v>
      </c>
      <c r="I1020" s="185">
        <f>SUM(J1020:K1020)</f>
        <v>37906.3</v>
      </c>
      <c r="J1020" s="293">
        <v>37906.3</v>
      </c>
      <c r="K1020" s="76">
        <v>0</v>
      </c>
      <c r="L1020" s="88"/>
    </row>
    <row r="1021" spans="1:12" ht="16.5" customHeight="1">
      <c r="A1021" s="61"/>
      <c r="B1021" s="63"/>
      <c r="C1021" s="112"/>
      <c r="D1021" s="118"/>
      <c r="E1021" s="256"/>
      <c r="F1021" s="261"/>
      <c r="G1021" s="300"/>
      <c r="H1021" s="152"/>
      <c r="I1021" s="76"/>
      <c r="J1021" s="121"/>
      <c r="K1021" s="76"/>
      <c r="L1021" s="196"/>
    </row>
    <row r="1022" spans="1:12" ht="16.5" customHeight="1">
      <c r="A1022" s="61"/>
      <c r="B1022" s="63"/>
      <c r="C1022" s="112"/>
      <c r="D1022" s="118"/>
      <c r="E1022" s="256"/>
      <c r="F1022" s="261"/>
      <c r="G1022" s="300"/>
      <c r="H1022" s="152"/>
      <c r="I1022" s="142"/>
      <c r="J1022" s="152"/>
      <c r="K1022" s="142"/>
      <c r="L1022" s="196"/>
    </row>
    <row r="1023" spans="1:12" ht="16.5" customHeight="1">
      <c r="A1023" s="61"/>
      <c r="B1023" s="63"/>
      <c r="C1023" s="112"/>
      <c r="D1023" s="118"/>
      <c r="E1023" s="256"/>
      <c r="F1023" s="261"/>
      <c r="G1023" s="300"/>
      <c r="H1023" s="152"/>
      <c r="I1023" s="142"/>
      <c r="J1023" s="152"/>
      <c r="K1023" s="142"/>
      <c r="L1023" s="196"/>
    </row>
    <row r="1024" spans="1:12" ht="16.5" customHeight="1">
      <c r="A1024" s="61"/>
      <c r="B1024" s="63"/>
      <c r="C1024" s="112"/>
      <c r="D1024" s="118"/>
      <c r="E1024" s="256"/>
      <c r="F1024" s="261"/>
      <c r="G1024" s="300"/>
      <c r="H1024" s="152"/>
      <c r="I1024" s="142"/>
      <c r="J1024" s="152"/>
      <c r="K1024" s="142"/>
      <c r="L1024" s="288"/>
    </row>
    <row r="1025" spans="1:12" ht="16.5" customHeight="1">
      <c r="A1025" s="61"/>
      <c r="B1025" s="63"/>
      <c r="C1025" s="112"/>
      <c r="D1025" s="118"/>
      <c r="E1025" s="256"/>
      <c r="F1025" s="261"/>
      <c r="G1025" s="300"/>
      <c r="H1025" s="152"/>
      <c r="I1025" s="142"/>
      <c r="J1025" s="152"/>
      <c r="K1025" s="142"/>
      <c r="L1025" s="288"/>
    </row>
    <row r="1026" spans="1:12" ht="16.5" customHeight="1">
      <c r="A1026" s="61"/>
      <c r="B1026" s="63"/>
      <c r="C1026" s="112"/>
      <c r="D1026" s="118"/>
      <c r="E1026" s="256"/>
      <c r="F1026" s="261"/>
      <c r="G1026" s="300"/>
      <c r="H1026" s="152"/>
      <c r="I1026" s="142"/>
      <c r="J1026" s="152"/>
      <c r="K1026" s="142"/>
      <c r="L1026" s="288"/>
    </row>
    <row r="1027" spans="1:12" ht="22.5" customHeight="1">
      <c r="A1027" s="61"/>
      <c r="B1027" s="63"/>
      <c r="C1027" s="112"/>
      <c r="D1027" s="118"/>
      <c r="E1027" s="256"/>
      <c r="F1027" s="261"/>
      <c r="G1027" s="300"/>
      <c r="H1027" s="152"/>
      <c r="I1027" s="142"/>
      <c r="J1027" s="152"/>
      <c r="K1027" s="142"/>
      <c r="L1027" s="288"/>
    </row>
    <row r="1028" spans="1:12" ht="16.5" customHeight="1">
      <c r="A1028" s="61"/>
      <c r="B1028" s="63"/>
      <c r="C1028" s="112"/>
      <c r="D1028" s="118"/>
      <c r="E1028" s="256"/>
      <c r="F1028" s="261"/>
      <c r="G1028" s="300"/>
      <c r="H1028" s="152"/>
      <c r="I1028" s="142"/>
      <c r="J1028" s="152"/>
      <c r="K1028" s="142"/>
      <c r="L1028" s="288"/>
    </row>
    <row r="1029" spans="1:12" ht="22.5" customHeight="1">
      <c r="A1029" s="61"/>
      <c r="B1029" s="63"/>
      <c r="C1029" s="112"/>
      <c r="D1029" s="118"/>
      <c r="E1029" s="256"/>
      <c r="F1029" s="261"/>
      <c r="G1029" s="261"/>
      <c r="H1029" s="152"/>
      <c r="I1029" s="142"/>
      <c r="J1029" s="152"/>
      <c r="K1029" s="142"/>
      <c r="L1029" s="288"/>
    </row>
    <row r="1030" spans="1:12" ht="18" customHeight="1">
      <c r="A1030" s="10" t="s">
        <v>552</v>
      </c>
      <c r="B1030" s="58"/>
      <c r="C1030" s="84" t="s">
        <v>553</v>
      </c>
      <c r="D1030" s="137" t="s">
        <v>554</v>
      </c>
      <c r="E1030" s="84" t="s">
        <v>473</v>
      </c>
      <c r="F1030" s="84" t="s">
        <v>473</v>
      </c>
      <c r="G1030" s="85" t="s">
        <v>448</v>
      </c>
      <c r="H1030" s="204" t="s">
        <v>402</v>
      </c>
      <c r="I1030" s="183">
        <f>J1030+K1030</f>
        <v>7800</v>
      </c>
      <c r="J1030" s="183">
        <f>SUM(J1033:J1037)</f>
        <v>7800</v>
      </c>
      <c r="K1030" s="158">
        <f>SUM(K1033:K1037)</f>
        <v>0</v>
      </c>
      <c r="L1030" s="291" t="s">
        <v>30</v>
      </c>
    </row>
    <row r="1031" spans="1:12" ht="18" customHeight="1">
      <c r="A1031" s="59"/>
      <c r="B1031" s="60"/>
      <c r="C1031" s="88"/>
      <c r="D1031" s="130"/>
      <c r="E1031" s="88"/>
      <c r="F1031" s="88"/>
      <c r="G1031" s="261"/>
      <c r="H1031" s="160" t="s">
        <v>45</v>
      </c>
      <c r="I1031" s="185"/>
      <c r="J1031" s="173"/>
      <c r="K1031" s="159"/>
      <c r="L1031" s="130"/>
    </row>
    <row r="1032" spans="1:12" ht="18" customHeight="1">
      <c r="A1032" s="61"/>
      <c r="B1032" s="63"/>
      <c r="C1032" s="88"/>
      <c r="D1032" s="130"/>
      <c r="E1032" s="88"/>
      <c r="F1032" s="88"/>
      <c r="G1032" s="261"/>
      <c r="H1032" s="160"/>
      <c r="I1032" s="185"/>
      <c r="J1032" s="173"/>
      <c r="K1032" s="159"/>
      <c r="L1032" s="130"/>
    </row>
    <row r="1033" spans="1:12" ht="18" customHeight="1">
      <c r="A1033" s="61"/>
      <c r="B1033" s="63"/>
      <c r="C1033" s="88"/>
      <c r="D1033" s="118"/>
      <c r="E1033" s="88"/>
      <c r="F1033" s="88"/>
      <c r="G1033" s="261"/>
      <c r="H1033" s="160"/>
      <c r="I1033" s="185"/>
      <c r="J1033" s="173"/>
      <c r="K1033" s="159"/>
      <c r="L1033" s="130"/>
    </row>
    <row r="1034" spans="1:12" ht="18" customHeight="1">
      <c r="A1034" s="61"/>
      <c r="B1034" s="63"/>
      <c r="C1034" s="88"/>
      <c r="D1034" s="118"/>
      <c r="E1034" s="88"/>
      <c r="F1034" s="88"/>
      <c r="G1034" s="261"/>
      <c r="H1034" s="160" t="s">
        <v>768</v>
      </c>
      <c r="I1034" s="185">
        <f>SUM(J1034:K1034)</f>
        <v>0</v>
      </c>
      <c r="J1034" s="173">
        <v>0</v>
      </c>
      <c r="K1034" s="159">
        <v>0</v>
      </c>
      <c r="L1034" s="130"/>
    </row>
    <row r="1035" spans="1:12" ht="18" customHeight="1">
      <c r="A1035" s="61"/>
      <c r="B1035" s="63"/>
      <c r="C1035" s="88"/>
      <c r="D1035" s="118"/>
      <c r="E1035" s="11"/>
      <c r="F1035" s="174"/>
      <c r="G1035" s="261"/>
      <c r="H1035" s="160" t="s">
        <v>769</v>
      </c>
      <c r="I1035" s="185">
        <f>SUM(J1035:K1035)</f>
        <v>3800</v>
      </c>
      <c r="J1035" s="173">
        <v>3800</v>
      </c>
      <c r="K1035" s="159">
        <v>0</v>
      </c>
      <c r="L1035" s="130"/>
    </row>
    <row r="1036" spans="1:12" ht="18" customHeight="1">
      <c r="A1036" s="61"/>
      <c r="B1036" s="63"/>
      <c r="C1036" s="88"/>
      <c r="D1036" s="118"/>
      <c r="E1036" s="11"/>
      <c r="F1036" s="174"/>
      <c r="G1036" s="261"/>
      <c r="H1036" s="142" t="s">
        <v>657</v>
      </c>
      <c r="I1036" s="185">
        <f>SUM(J1036:K1036)</f>
        <v>4000</v>
      </c>
      <c r="J1036" s="293">
        <v>4000</v>
      </c>
      <c r="K1036" s="76">
        <v>0</v>
      </c>
      <c r="L1036" s="130"/>
    </row>
    <row r="1037" spans="1:12" ht="18" customHeight="1">
      <c r="A1037" s="61"/>
      <c r="B1037" s="63"/>
      <c r="C1037" s="88"/>
      <c r="D1037" s="118"/>
      <c r="E1037" s="11"/>
      <c r="F1037" s="174"/>
      <c r="G1037" s="261"/>
      <c r="H1037" s="152"/>
      <c r="I1037" s="142"/>
      <c r="J1037" s="152"/>
      <c r="K1037" s="142"/>
      <c r="L1037" s="130"/>
    </row>
    <row r="1038" spans="1:12" ht="18" customHeight="1">
      <c r="A1038" s="61"/>
      <c r="B1038" s="63"/>
      <c r="C1038" s="88"/>
      <c r="D1038" s="118"/>
      <c r="E1038" s="11"/>
      <c r="F1038" s="174"/>
      <c r="G1038" s="261"/>
      <c r="H1038" s="152"/>
      <c r="I1038" s="142"/>
      <c r="J1038" s="152"/>
      <c r="K1038" s="142"/>
      <c r="L1038" s="130"/>
    </row>
    <row r="1039" spans="1:12" ht="18" customHeight="1">
      <c r="A1039" s="61"/>
      <c r="B1039" s="63"/>
      <c r="C1039" s="88"/>
      <c r="D1039" s="118"/>
      <c r="E1039" s="11"/>
      <c r="F1039" s="174"/>
      <c r="G1039" s="261"/>
      <c r="H1039" s="152"/>
      <c r="I1039" s="142"/>
      <c r="J1039" s="152"/>
      <c r="K1039" s="142"/>
      <c r="L1039" s="130"/>
    </row>
    <row r="1040" spans="1:12" ht="18" customHeight="1">
      <c r="A1040" s="61"/>
      <c r="B1040" s="63"/>
      <c r="C1040" s="112"/>
      <c r="D1040" s="118"/>
      <c r="E1040" s="256"/>
      <c r="F1040" s="301"/>
      <c r="G1040" s="261"/>
      <c r="H1040" s="152"/>
      <c r="I1040" s="142"/>
      <c r="J1040" s="152"/>
      <c r="K1040" s="142"/>
      <c r="L1040" s="130"/>
    </row>
    <row r="1041" spans="1:12" ht="18" customHeight="1">
      <c r="A1041" s="61"/>
      <c r="B1041" s="63"/>
      <c r="C1041" s="112"/>
      <c r="D1041" s="118"/>
      <c r="E1041" s="256"/>
      <c r="F1041" s="301"/>
      <c r="G1041" s="261"/>
      <c r="H1041" s="152"/>
      <c r="I1041" s="142"/>
      <c r="J1041" s="152"/>
      <c r="K1041" s="142"/>
      <c r="L1041" s="130"/>
    </row>
    <row r="1042" spans="1:12" ht="18" customHeight="1">
      <c r="A1042" s="61"/>
      <c r="B1042" s="63"/>
      <c r="C1042" s="112"/>
      <c r="D1042" s="118"/>
      <c r="E1042" s="256"/>
      <c r="F1042" s="301"/>
      <c r="G1042" s="261"/>
      <c r="H1042" s="152"/>
      <c r="I1042" s="142"/>
      <c r="J1042" s="152"/>
      <c r="K1042" s="142"/>
      <c r="L1042" s="130"/>
    </row>
    <row r="1043" spans="1:12" ht="18" customHeight="1">
      <c r="A1043" s="61"/>
      <c r="B1043" s="63"/>
      <c r="C1043" s="112"/>
      <c r="D1043" s="118"/>
      <c r="E1043" s="256"/>
      <c r="F1043" s="301"/>
      <c r="G1043" s="261"/>
      <c r="H1043" s="152"/>
      <c r="I1043" s="142"/>
      <c r="J1043" s="152"/>
      <c r="K1043" s="142"/>
      <c r="L1043" s="288"/>
    </row>
    <row r="1044" spans="1:12" ht="18" customHeight="1">
      <c r="A1044" s="61"/>
      <c r="B1044" s="63"/>
      <c r="C1044" s="112"/>
      <c r="D1044" s="118"/>
      <c r="E1044" s="256"/>
      <c r="F1044" s="301"/>
      <c r="G1044" s="261"/>
      <c r="H1044" s="152"/>
      <c r="I1044" s="142"/>
      <c r="J1044" s="152"/>
      <c r="K1044" s="142"/>
      <c r="L1044" s="288"/>
    </row>
    <row r="1045" spans="1:12" ht="18" customHeight="1">
      <c r="A1045" s="61"/>
      <c r="B1045" s="63"/>
      <c r="C1045" s="112"/>
      <c r="D1045" s="118"/>
      <c r="E1045" s="256"/>
      <c r="F1045" s="301"/>
      <c r="G1045" s="261"/>
      <c r="H1045" s="152"/>
      <c r="I1045" s="142"/>
      <c r="J1045" s="152"/>
      <c r="K1045" s="142"/>
      <c r="L1045" s="288"/>
    </row>
    <row r="1046" spans="1:12" ht="18" customHeight="1">
      <c r="A1046" s="61"/>
      <c r="B1046" s="63"/>
      <c r="C1046" s="112"/>
      <c r="D1046" s="118"/>
      <c r="E1046" s="256"/>
      <c r="F1046" s="301"/>
      <c r="G1046" s="261"/>
      <c r="H1046" s="152"/>
      <c r="I1046" s="142"/>
      <c r="J1046" s="152"/>
      <c r="K1046" s="142"/>
      <c r="L1046" s="288"/>
    </row>
    <row r="1047" spans="1:12" ht="18" customHeight="1">
      <c r="A1047" s="61"/>
      <c r="B1047" s="63"/>
      <c r="C1047" s="112"/>
      <c r="D1047" s="118"/>
      <c r="E1047" s="256"/>
      <c r="F1047" s="301"/>
      <c r="G1047" s="261"/>
      <c r="H1047" s="152"/>
      <c r="I1047" s="142"/>
      <c r="J1047" s="152"/>
      <c r="K1047" s="142"/>
      <c r="L1047" s="288"/>
    </row>
    <row r="1048" spans="1:12" ht="16.5" customHeight="1">
      <c r="A1048" s="10" t="s">
        <v>249</v>
      </c>
      <c r="B1048" s="58"/>
      <c r="C1048" s="84" t="s">
        <v>284</v>
      </c>
      <c r="D1048" s="137" t="s">
        <v>285</v>
      </c>
      <c r="E1048" s="84" t="s">
        <v>473</v>
      </c>
      <c r="F1048" s="84" t="s">
        <v>473</v>
      </c>
      <c r="G1048" s="85" t="s">
        <v>140</v>
      </c>
      <c r="H1048" s="204" t="s">
        <v>402</v>
      </c>
      <c r="I1048" s="183">
        <f>J1048+K1048</f>
        <v>1900</v>
      </c>
      <c r="J1048" s="183">
        <f>SUM(J1050:J1052)</f>
        <v>1900</v>
      </c>
      <c r="K1048" s="158">
        <f>SUM(K1050:K1052)</f>
        <v>0</v>
      </c>
      <c r="L1048" s="291" t="s">
        <v>744</v>
      </c>
    </row>
    <row r="1049" spans="1:13" ht="16.5" customHeight="1">
      <c r="A1049" s="59"/>
      <c r="B1049" s="60"/>
      <c r="C1049" s="86"/>
      <c r="D1049" s="130"/>
      <c r="E1049" s="88"/>
      <c r="F1049" s="88"/>
      <c r="G1049" s="261"/>
      <c r="H1049" s="160" t="s">
        <v>45</v>
      </c>
      <c r="I1049" s="185"/>
      <c r="J1049" s="172"/>
      <c r="K1049" s="159"/>
      <c r="L1049" s="130"/>
      <c r="M1049" s="167"/>
    </row>
    <row r="1050" spans="1:13" ht="16.5" customHeight="1">
      <c r="A1050" s="61"/>
      <c r="B1050" s="63"/>
      <c r="C1050" s="86"/>
      <c r="D1050" s="130"/>
      <c r="E1050" s="88"/>
      <c r="F1050" s="88"/>
      <c r="G1050" s="261"/>
      <c r="H1050" s="160" t="s">
        <v>768</v>
      </c>
      <c r="I1050" s="185">
        <f>SUM(J1050:K1050)</f>
        <v>0</v>
      </c>
      <c r="J1050" s="172">
        <v>0</v>
      </c>
      <c r="K1050" s="159">
        <v>0</v>
      </c>
      <c r="L1050" s="130"/>
      <c r="M1050" s="167"/>
    </row>
    <row r="1051" spans="1:12" ht="16.5" customHeight="1">
      <c r="A1051" s="61"/>
      <c r="B1051" s="63"/>
      <c r="C1051" s="86"/>
      <c r="D1051" s="118"/>
      <c r="E1051" s="88"/>
      <c r="F1051" s="88"/>
      <c r="G1051" s="261"/>
      <c r="H1051" s="160" t="s">
        <v>769</v>
      </c>
      <c r="I1051" s="185">
        <f>SUM(J1051:K1051)</f>
        <v>0</v>
      </c>
      <c r="J1051" s="172">
        <v>0</v>
      </c>
      <c r="K1051" s="159">
        <v>0</v>
      </c>
      <c r="L1051" s="130"/>
    </row>
    <row r="1052" spans="1:12" ht="16.5" customHeight="1">
      <c r="A1052" s="61"/>
      <c r="B1052" s="63"/>
      <c r="C1052" s="86"/>
      <c r="D1052" s="118"/>
      <c r="E1052" s="88"/>
      <c r="F1052" s="88"/>
      <c r="G1052" s="261"/>
      <c r="H1052" s="142" t="s">
        <v>657</v>
      </c>
      <c r="I1052" s="185">
        <f>SUM(J1052:K1052)</f>
        <v>1900</v>
      </c>
      <c r="J1052" s="121">
        <v>1900</v>
      </c>
      <c r="K1052" s="76">
        <v>0</v>
      </c>
      <c r="L1052" s="130"/>
    </row>
    <row r="1053" spans="1:12" ht="16.5" customHeight="1">
      <c r="A1053" s="61"/>
      <c r="B1053" s="63"/>
      <c r="C1053" s="86"/>
      <c r="D1053" s="118"/>
      <c r="E1053" s="88"/>
      <c r="F1053" s="88"/>
      <c r="G1053" s="261"/>
      <c r="H1053" s="142"/>
      <c r="I1053" s="185"/>
      <c r="J1053" s="121"/>
      <c r="K1053" s="76"/>
      <c r="L1053" s="130"/>
    </row>
    <row r="1054" spans="1:12" ht="16.5" customHeight="1">
      <c r="A1054" s="61"/>
      <c r="B1054" s="63"/>
      <c r="C1054" s="86"/>
      <c r="D1054" s="118"/>
      <c r="E1054" s="88"/>
      <c r="F1054" s="88"/>
      <c r="G1054" s="261"/>
      <c r="H1054" s="142"/>
      <c r="I1054" s="185"/>
      <c r="J1054" s="121"/>
      <c r="K1054" s="76"/>
      <c r="L1054" s="130"/>
    </row>
    <row r="1055" spans="1:12" ht="16.5" customHeight="1">
      <c r="A1055" s="61"/>
      <c r="B1055" s="63"/>
      <c r="C1055" s="86"/>
      <c r="D1055" s="118"/>
      <c r="E1055" s="88"/>
      <c r="F1055" s="88"/>
      <c r="G1055" s="261"/>
      <c r="H1055" s="142"/>
      <c r="I1055" s="185"/>
      <c r="J1055" s="121"/>
      <c r="K1055" s="76"/>
      <c r="L1055" s="130"/>
    </row>
    <row r="1056" spans="1:12" ht="16.5" customHeight="1">
      <c r="A1056" s="64"/>
      <c r="B1056" s="65"/>
      <c r="C1056" s="144"/>
      <c r="D1056" s="299"/>
      <c r="E1056" s="155"/>
      <c r="F1056" s="155"/>
      <c r="G1056" s="263"/>
      <c r="H1056" s="181"/>
      <c r="I1056" s="24"/>
      <c r="J1056" s="181"/>
      <c r="K1056" s="181"/>
      <c r="L1056" s="132"/>
    </row>
    <row r="1057" spans="1:12" ht="16.5" customHeight="1">
      <c r="A1057" s="10" t="s">
        <v>354</v>
      </c>
      <c r="B1057" s="58"/>
      <c r="C1057" s="84" t="s">
        <v>355</v>
      </c>
      <c r="D1057" s="137" t="s">
        <v>356</v>
      </c>
      <c r="E1057" s="84" t="s">
        <v>301</v>
      </c>
      <c r="F1057" s="85" t="s">
        <v>78</v>
      </c>
      <c r="G1057" s="302" t="s">
        <v>463</v>
      </c>
      <c r="H1057" s="204" t="s">
        <v>402</v>
      </c>
      <c r="I1057" s="164">
        <f>J1057+K1057</f>
        <v>35443.87</v>
      </c>
      <c r="J1057" s="183">
        <f>SUM(J1059:J1061)</f>
        <v>35443.87</v>
      </c>
      <c r="K1057" s="158">
        <f>SUM(K1059:K1061)</f>
        <v>0</v>
      </c>
      <c r="L1057" s="291" t="s">
        <v>333</v>
      </c>
    </row>
    <row r="1058" spans="1:12" ht="16.5" customHeight="1">
      <c r="A1058" s="59"/>
      <c r="B1058" s="60"/>
      <c r="C1058" s="86"/>
      <c r="D1058" s="130"/>
      <c r="E1058" s="86"/>
      <c r="F1058" s="264"/>
      <c r="G1058" s="300"/>
      <c r="H1058" s="160" t="s">
        <v>45</v>
      </c>
      <c r="I1058" s="185"/>
      <c r="J1058" s="173"/>
      <c r="K1058" s="159"/>
      <c r="L1058" s="130"/>
    </row>
    <row r="1059" spans="1:12" ht="16.5" customHeight="1">
      <c r="A1059" s="61"/>
      <c r="B1059" s="63"/>
      <c r="C1059" s="86"/>
      <c r="D1059" s="130"/>
      <c r="E1059" s="86"/>
      <c r="F1059" s="264"/>
      <c r="G1059" s="300"/>
      <c r="H1059" s="160" t="s">
        <v>768</v>
      </c>
      <c r="I1059" s="185">
        <f>SUM(J1059:K1059)</f>
        <v>18850</v>
      </c>
      <c r="J1059" s="173">
        <v>18850</v>
      </c>
      <c r="K1059" s="159">
        <v>0</v>
      </c>
      <c r="L1059" s="130"/>
    </row>
    <row r="1060" spans="1:12" ht="16.5" customHeight="1">
      <c r="A1060" s="61"/>
      <c r="B1060" s="63"/>
      <c r="C1060" s="86"/>
      <c r="D1060" s="118"/>
      <c r="E1060" s="86"/>
      <c r="F1060" s="264"/>
      <c r="G1060" s="300"/>
      <c r="H1060" s="160" t="s">
        <v>769</v>
      </c>
      <c r="I1060" s="185">
        <f>SUM(J1060:K1060)</f>
        <v>8500</v>
      </c>
      <c r="J1060" s="173">
        <v>8500</v>
      </c>
      <c r="K1060" s="159">
        <v>0</v>
      </c>
      <c r="L1060" s="130"/>
    </row>
    <row r="1061" spans="1:12" ht="16.5" customHeight="1">
      <c r="A1061" s="61"/>
      <c r="B1061" s="63"/>
      <c r="C1061" s="86"/>
      <c r="D1061" s="118"/>
      <c r="E1061" s="86"/>
      <c r="F1061" s="264"/>
      <c r="G1061" s="261"/>
      <c r="H1061" s="142" t="s">
        <v>657</v>
      </c>
      <c r="I1061" s="185">
        <f>SUM(J1061:K1061)</f>
        <v>8093.87</v>
      </c>
      <c r="J1061" s="293">
        <v>8093.87</v>
      </c>
      <c r="K1061" s="76">
        <v>0</v>
      </c>
      <c r="L1061" s="130"/>
    </row>
    <row r="1062" spans="1:12" ht="16.5" customHeight="1">
      <c r="A1062" s="61"/>
      <c r="B1062" s="63"/>
      <c r="C1062" s="112"/>
      <c r="D1062" s="118"/>
      <c r="E1062" s="256"/>
      <c r="F1062" s="264"/>
      <c r="G1062" s="261"/>
      <c r="H1062" s="142"/>
      <c r="I1062" s="185"/>
      <c r="J1062" s="121"/>
      <c r="K1062" s="76"/>
      <c r="L1062" s="130"/>
    </row>
    <row r="1063" spans="1:12" ht="16.5" customHeight="1">
      <c r="A1063" s="61"/>
      <c r="B1063" s="63"/>
      <c r="C1063" s="112"/>
      <c r="D1063" s="118"/>
      <c r="E1063" s="256"/>
      <c r="F1063" s="264"/>
      <c r="G1063" s="261"/>
      <c r="H1063" s="142"/>
      <c r="I1063" s="185"/>
      <c r="J1063" s="121"/>
      <c r="K1063" s="76"/>
      <c r="L1063" s="130"/>
    </row>
    <row r="1064" spans="1:12" ht="13.5" customHeight="1">
      <c r="A1064" s="64"/>
      <c r="B1064" s="65"/>
      <c r="C1064" s="115"/>
      <c r="D1064" s="299"/>
      <c r="E1064" s="257"/>
      <c r="F1064" s="274"/>
      <c r="G1064" s="263"/>
      <c r="H1064" s="147"/>
      <c r="I1064" s="57"/>
      <c r="J1064" s="154"/>
      <c r="K1064" s="147"/>
      <c r="L1064" s="132"/>
    </row>
    <row r="1065" spans="1:12" ht="16.5" customHeight="1">
      <c r="A1065" s="10" t="s">
        <v>610</v>
      </c>
      <c r="B1065" s="58"/>
      <c r="C1065" s="84" t="s">
        <v>611</v>
      </c>
      <c r="D1065" s="137" t="s">
        <v>612</v>
      </c>
      <c r="E1065" s="84" t="s">
        <v>179</v>
      </c>
      <c r="F1065" s="85" t="s">
        <v>613</v>
      </c>
      <c r="G1065" s="303" t="s">
        <v>614</v>
      </c>
      <c r="H1065" s="304" t="s">
        <v>615</v>
      </c>
      <c r="I1065" s="305">
        <f>J1065+K1065</f>
        <v>15960</v>
      </c>
      <c r="J1065" s="305">
        <f>J1067+J1068</f>
        <v>15960</v>
      </c>
      <c r="K1065" s="305">
        <f>K1067+K1068</f>
        <v>0</v>
      </c>
      <c r="L1065" s="295"/>
    </row>
    <row r="1066" spans="1:12" ht="20.25" customHeight="1">
      <c r="A1066" s="59"/>
      <c r="B1066" s="60"/>
      <c r="C1066" s="86"/>
      <c r="D1066" s="130"/>
      <c r="E1066" s="86"/>
      <c r="F1066" s="87"/>
      <c r="G1066" s="306"/>
      <c r="H1066" s="160" t="s">
        <v>45</v>
      </c>
      <c r="I1066" s="185"/>
      <c r="J1066" s="173"/>
      <c r="K1066" s="159"/>
      <c r="L1066" s="288"/>
    </row>
    <row r="1067" spans="1:12" ht="16.5" customHeight="1">
      <c r="A1067" s="61"/>
      <c r="B1067" s="63"/>
      <c r="C1067" s="86"/>
      <c r="D1067" s="130"/>
      <c r="E1067" s="86"/>
      <c r="F1067" s="87"/>
      <c r="G1067" s="307"/>
      <c r="H1067" s="160" t="s">
        <v>768</v>
      </c>
      <c r="I1067" s="185">
        <f>J1067+K1067</f>
        <v>9273</v>
      </c>
      <c r="J1067" s="173">
        <v>9273</v>
      </c>
      <c r="K1067" s="159">
        <v>0</v>
      </c>
      <c r="L1067" s="288"/>
    </row>
    <row r="1068" spans="1:12" ht="16.5" customHeight="1">
      <c r="A1068" s="61"/>
      <c r="B1068" s="63"/>
      <c r="C1068" s="112"/>
      <c r="D1068" s="118"/>
      <c r="E1068" s="256"/>
      <c r="F1068" s="264"/>
      <c r="G1068" s="307"/>
      <c r="H1068" s="160" t="s">
        <v>769</v>
      </c>
      <c r="I1068" s="185">
        <f>J1068+K1068</f>
        <v>6687</v>
      </c>
      <c r="J1068" s="173">
        <v>6687</v>
      </c>
      <c r="K1068" s="159">
        <v>0</v>
      </c>
      <c r="L1068" s="288"/>
    </row>
    <row r="1069" spans="1:12" ht="22.5" customHeight="1">
      <c r="A1069" s="64"/>
      <c r="B1069" s="65"/>
      <c r="C1069" s="115"/>
      <c r="D1069" s="299"/>
      <c r="E1069" s="257"/>
      <c r="F1069" s="274"/>
      <c r="G1069" s="308"/>
      <c r="H1069" s="154"/>
      <c r="I1069" s="147"/>
      <c r="J1069" s="154"/>
      <c r="K1069" s="147"/>
      <c r="L1069" s="290"/>
    </row>
    <row r="1070" spans="1:12" ht="16.5" customHeight="1">
      <c r="A1070" s="10" t="s">
        <v>2</v>
      </c>
      <c r="B1070" s="58"/>
      <c r="C1070" s="84" t="s">
        <v>7</v>
      </c>
      <c r="D1070" s="206" t="s">
        <v>3</v>
      </c>
      <c r="E1070" s="84" t="s">
        <v>326</v>
      </c>
      <c r="F1070" s="85" t="s">
        <v>414</v>
      </c>
      <c r="G1070" s="85" t="s">
        <v>4</v>
      </c>
      <c r="H1070" s="204" t="s">
        <v>479</v>
      </c>
      <c r="I1070" s="191">
        <f>J1070+K1070</f>
        <v>272362.714</v>
      </c>
      <c r="J1070" s="158">
        <f>SUM(J1072:J1076)</f>
        <v>18307.714</v>
      </c>
      <c r="K1070" s="158">
        <f>SUM(K1072:K1076)</f>
        <v>254054.99999999997</v>
      </c>
      <c r="L1070" s="309"/>
    </row>
    <row r="1071" spans="1:12" ht="16.5" customHeight="1">
      <c r="A1071" s="59"/>
      <c r="B1071" s="60"/>
      <c r="C1071" s="86"/>
      <c r="D1071" s="231"/>
      <c r="E1071" s="86"/>
      <c r="F1071" s="264"/>
      <c r="G1071" s="87"/>
      <c r="H1071" s="160" t="s">
        <v>45</v>
      </c>
      <c r="I1071" s="185"/>
      <c r="J1071" s="172"/>
      <c r="K1071" s="159"/>
      <c r="L1071" s="310"/>
    </row>
    <row r="1072" spans="1:12" ht="16.5" customHeight="1">
      <c r="A1072" s="61"/>
      <c r="B1072" s="63"/>
      <c r="C1072" s="86"/>
      <c r="D1072" s="231"/>
      <c r="E1072" s="86"/>
      <c r="F1072" s="264"/>
      <c r="G1072" s="87"/>
      <c r="H1072" s="160" t="s">
        <v>767</v>
      </c>
      <c r="I1072" s="185">
        <f>SUM(J1072:K1072)</f>
        <v>0</v>
      </c>
      <c r="J1072" s="172">
        <v>0</v>
      </c>
      <c r="K1072" s="159">
        <v>0</v>
      </c>
      <c r="L1072" s="310"/>
    </row>
    <row r="1073" spans="1:12" ht="16.5" customHeight="1">
      <c r="A1073" s="61"/>
      <c r="B1073" s="63"/>
      <c r="C1073" s="86"/>
      <c r="D1073" s="231"/>
      <c r="E1073" s="86"/>
      <c r="F1073" s="264"/>
      <c r="G1073" s="87"/>
      <c r="H1073" s="160" t="s">
        <v>768</v>
      </c>
      <c r="I1073" s="185">
        <f>SUM(J1073:K1073)</f>
        <v>5558</v>
      </c>
      <c r="J1073" s="172">
        <v>3758</v>
      </c>
      <c r="K1073" s="159">
        <v>1800</v>
      </c>
      <c r="L1073" s="310"/>
    </row>
    <row r="1074" spans="1:12" ht="16.5" customHeight="1">
      <c r="A1074" s="61"/>
      <c r="B1074" s="63"/>
      <c r="C1074" s="86"/>
      <c r="D1074" s="118"/>
      <c r="E1074" s="86"/>
      <c r="F1074" s="264"/>
      <c r="G1074" s="87"/>
      <c r="H1074" s="160" t="s">
        <v>769</v>
      </c>
      <c r="I1074" s="185">
        <f>SUM(J1074:K1074)</f>
        <v>10943.5</v>
      </c>
      <c r="J1074" s="172">
        <v>5360.1</v>
      </c>
      <c r="K1074" s="159">
        <v>5583.4</v>
      </c>
      <c r="L1074" s="310"/>
    </row>
    <row r="1075" spans="1:12" ht="16.5" customHeight="1">
      <c r="A1075" s="61"/>
      <c r="B1075" s="63"/>
      <c r="C1075" s="86"/>
      <c r="D1075" s="118"/>
      <c r="E1075" s="86"/>
      <c r="F1075" s="264"/>
      <c r="G1075" s="87"/>
      <c r="H1075" s="55" t="s">
        <v>657</v>
      </c>
      <c r="I1075" s="185">
        <f>SUM(J1075:K1075)</f>
        <v>244934.296</v>
      </c>
      <c r="J1075" s="121">
        <v>4250.996</v>
      </c>
      <c r="K1075" s="76">
        <v>240683.3</v>
      </c>
      <c r="L1075" s="310"/>
    </row>
    <row r="1076" spans="1:12" ht="16.5" customHeight="1">
      <c r="A1076" s="61"/>
      <c r="B1076" s="63"/>
      <c r="C1076" s="88"/>
      <c r="D1076" s="118"/>
      <c r="E1076" s="86"/>
      <c r="F1076" s="264"/>
      <c r="G1076" s="87"/>
      <c r="H1076" s="185" t="s">
        <v>163</v>
      </c>
      <c r="I1076" s="185">
        <f>J1076+K1076</f>
        <v>10926.918000000001</v>
      </c>
      <c r="J1076" s="121">
        <v>4938.618</v>
      </c>
      <c r="K1076" s="76">
        <v>5988.3</v>
      </c>
      <c r="L1076" s="310"/>
    </row>
    <row r="1077" spans="1:12" ht="16.5" customHeight="1">
      <c r="A1077" s="61"/>
      <c r="B1077" s="63"/>
      <c r="C1077" s="112"/>
      <c r="D1077" s="118"/>
      <c r="E1077" s="256"/>
      <c r="F1077" s="264"/>
      <c r="G1077" s="87" t="s">
        <v>85</v>
      </c>
      <c r="H1077" s="112"/>
      <c r="I1077" s="112"/>
      <c r="J1077" s="112"/>
      <c r="K1077" s="112"/>
      <c r="L1077" s="310"/>
    </row>
    <row r="1078" spans="1:12" ht="16.5" customHeight="1">
      <c r="A1078" s="61"/>
      <c r="B1078" s="63"/>
      <c r="C1078" s="112"/>
      <c r="D1078" s="118"/>
      <c r="E1078" s="256"/>
      <c r="F1078" s="264"/>
      <c r="G1078" s="300"/>
      <c r="H1078" s="112"/>
      <c r="I1078" s="112"/>
      <c r="J1078" s="112"/>
      <c r="K1078" s="112"/>
      <c r="L1078" s="310"/>
    </row>
    <row r="1079" spans="1:12" ht="16.5" customHeight="1">
      <c r="A1079" s="61"/>
      <c r="B1079" s="63"/>
      <c r="C1079" s="112"/>
      <c r="D1079" s="118"/>
      <c r="E1079" s="256"/>
      <c r="F1079" s="264"/>
      <c r="G1079" s="300"/>
      <c r="H1079" s="112"/>
      <c r="I1079" s="112"/>
      <c r="J1079" s="112"/>
      <c r="K1079" s="112"/>
      <c r="L1079" s="310"/>
    </row>
    <row r="1080" spans="1:12" ht="16.5" customHeight="1">
      <c r="A1080" s="61"/>
      <c r="B1080" s="63"/>
      <c r="C1080" s="112"/>
      <c r="D1080" s="118"/>
      <c r="E1080" s="256"/>
      <c r="F1080" s="264"/>
      <c r="G1080" s="300"/>
      <c r="H1080" s="112"/>
      <c r="I1080" s="112"/>
      <c r="J1080" s="112"/>
      <c r="K1080" s="112"/>
      <c r="L1080" s="310"/>
    </row>
    <row r="1081" spans="1:12" ht="16.5" customHeight="1">
      <c r="A1081" s="61"/>
      <c r="B1081" s="63"/>
      <c r="C1081" s="112"/>
      <c r="D1081" s="118"/>
      <c r="E1081" s="256"/>
      <c r="F1081" s="264"/>
      <c r="G1081" s="300"/>
      <c r="H1081" s="112"/>
      <c r="I1081" s="112"/>
      <c r="J1081" s="112"/>
      <c r="K1081" s="112"/>
      <c r="L1081" s="310"/>
    </row>
    <row r="1082" spans="1:12" ht="16.5" customHeight="1">
      <c r="A1082" s="61"/>
      <c r="B1082" s="63"/>
      <c r="C1082" s="112"/>
      <c r="D1082" s="118"/>
      <c r="E1082" s="256"/>
      <c r="F1082" s="261"/>
      <c r="G1082" s="300"/>
      <c r="H1082" s="112"/>
      <c r="I1082" s="112"/>
      <c r="J1082" s="112"/>
      <c r="K1082" s="112"/>
      <c r="L1082" s="310"/>
    </row>
    <row r="1083" spans="1:12" ht="16.5" customHeight="1">
      <c r="A1083" s="61"/>
      <c r="B1083" s="63"/>
      <c r="C1083" s="112"/>
      <c r="D1083" s="118"/>
      <c r="E1083" s="256"/>
      <c r="F1083" s="261"/>
      <c r="G1083" s="300"/>
      <c r="H1083" s="174"/>
      <c r="I1083" s="174"/>
      <c r="J1083" s="174"/>
      <c r="K1083" s="174"/>
      <c r="L1083" s="310"/>
    </row>
    <row r="1084" spans="1:12" ht="16.5" customHeight="1">
      <c r="A1084" s="61"/>
      <c r="B1084" s="63"/>
      <c r="C1084" s="112"/>
      <c r="D1084" s="118"/>
      <c r="E1084" s="256"/>
      <c r="F1084" s="261"/>
      <c r="G1084" s="300"/>
      <c r="H1084" s="174"/>
      <c r="I1084" s="174"/>
      <c r="J1084" s="174"/>
      <c r="K1084" s="174"/>
      <c r="L1084" s="310"/>
    </row>
    <row r="1085" spans="1:12" ht="22.5" customHeight="1">
      <c r="A1085" s="61"/>
      <c r="B1085" s="63"/>
      <c r="C1085" s="112"/>
      <c r="D1085" s="118"/>
      <c r="E1085" s="256"/>
      <c r="F1085" s="261"/>
      <c r="G1085" s="300"/>
      <c r="H1085" s="174"/>
      <c r="I1085" s="174"/>
      <c r="J1085" s="174"/>
      <c r="K1085" s="174"/>
      <c r="L1085" s="310"/>
    </row>
    <row r="1086" spans="1:12" ht="16.5" customHeight="1">
      <c r="A1086" s="61"/>
      <c r="B1086" s="63"/>
      <c r="C1086" s="112"/>
      <c r="D1086" s="118"/>
      <c r="E1086" s="256"/>
      <c r="F1086" s="301"/>
      <c r="G1086" s="300"/>
      <c r="H1086" s="174"/>
      <c r="I1086" s="174"/>
      <c r="J1086" s="174"/>
      <c r="K1086" s="174"/>
      <c r="L1086" s="310"/>
    </row>
    <row r="1087" spans="1:12" ht="16.5" customHeight="1">
      <c r="A1087" s="61"/>
      <c r="B1087" s="63"/>
      <c r="C1087" s="112"/>
      <c r="D1087" s="118"/>
      <c r="E1087" s="256"/>
      <c r="F1087" s="301"/>
      <c r="G1087" s="300"/>
      <c r="H1087" s="199"/>
      <c r="I1087" s="199"/>
      <c r="J1087" s="199"/>
      <c r="K1087" s="199"/>
      <c r="L1087" s="288"/>
    </row>
    <row r="1088" spans="1:12" ht="16.5" customHeight="1">
      <c r="A1088" s="61"/>
      <c r="B1088" s="63"/>
      <c r="C1088" s="112"/>
      <c r="D1088" s="118"/>
      <c r="E1088" s="256"/>
      <c r="F1088" s="301"/>
      <c r="G1088" s="300"/>
      <c r="H1088" s="199"/>
      <c r="I1088" s="199"/>
      <c r="J1088" s="199"/>
      <c r="K1088" s="199"/>
      <c r="L1088" s="288"/>
    </row>
    <row r="1089" spans="1:12" ht="16.5" customHeight="1">
      <c r="A1089" s="61"/>
      <c r="B1089" s="63"/>
      <c r="C1089" s="112"/>
      <c r="D1089" s="118"/>
      <c r="E1089" s="256"/>
      <c r="F1089" s="301"/>
      <c r="G1089" s="300"/>
      <c r="H1089" s="199"/>
      <c r="I1089" s="199"/>
      <c r="J1089" s="199"/>
      <c r="K1089" s="199"/>
      <c r="L1089" s="288"/>
    </row>
    <row r="1090" spans="1:12" ht="16.5" customHeight="1">
      <c r="A1090" s="61"/>
      <c r="B1090" s="63"/>
      <c r="C1090" s="112"/>
      <c r="D1090" s="118"/>
      <c r="E1090" s="256"/>
      <c r="F1090" s="301"/>
      <c r="G1090" s="300"/>
      <c r="H1090" s="199"/>
      <c r="I1090" s="199"/>
      <c r="J1090" s="199"/>
      <c r="K1090" s="199"/>
      <c r="L1090" s="288"/>
    </row>
    <row r="1091" spans="1:12" ht="16.5" customHeight="1">
      <c r="A1091" s="61"/>
      <c r="B1091" s="63"/>
      <c r="C1091" s="112"/>
      <c r="D1091" s="118"/>
      <c r="E1091" s="256"/>
      <c r="F1091" s="301"/>
      <c r="G1091" s="300"/>
      <c r="H1091" s="199"/>
      <c r="I1091" s="199"/>
      <c r="J1091" s="199"/>
      <c r="K1091" s="199"/>
      <c r="L1091" s="288"/>
    </row>
    <row r="1092" spans="1:12" ht="16.5" customHeight="1">
      <c r="A1092" s="61"/>
      <c r="B1092" s="63"/>
      <c r="C1092" s="112"/>
      <c r="D1092" s="118"/>
      <c r="E1092" s="256"/>
      <c r="F1092" s="301"/>
      <c r="G1092" s="261"/>
      <c r="H1092" s="199"/>
      <c r="I1092" s="199"/>
      <c r="J1092" s="199"/>
      <c r="K1092" s="199"/>
      <c r="L1092" s="288"/>
    </row>
    <row r="1093" spans="1:12" ht="16.5" customHeight="1">
      <c r="A1093" s="61"/>
      <c r="B1093" s="63"/>
      <c r="C1093" s="112"/>
      <c r="D1093" s="118"/>
      <c r="E1093" s="256"/>
      <c r="F1093" s="301"/>
      <c r="G1093" s="261"/>
      <c r="H1093" s="199"/>
      <c r="I1093" s="199"/>
      <c r="J1093" s="199"/>
      <c r="K1093" s="199"/>
      <c r="L1093" s="288"/>
    </row>
    <row r="1094" spans="1:12" ht="16.5" customHeight="1">
      <c r="A1094" s="61"/>
      <c r="B1094" s="63"/>
      <c r="C1094" s="112"/>
      <c r="D1094" s="118"/>
      <c r="E1094" s="256"/>
      <c r="F1094" s="301"/>
      <c r="G1094" s="261"/>
      <c r="H1094" s="199"/>
      <c r="I1094" s="199"/>
      <c r="J1094" s="199"/>
      <c r="K1094" s="199"/>
      <c r="L1094" s="288"/>
    </row>
    <row r="1095" spans="1:12" ht="16.5" customHeight="1">
      <c r="A1095" s="61"/>
      <c r="B1095" s="63"/>
      <c r="C1095" s="112"/>
      <c r="D1095" s="118"/>
      <c r="E1095" s="256"/>
      <c r="F1095" s="301"/>
      <c r="G1095" s="261"/>
      <c r="H1095" s="199"/>
      <c r="I1095" s="199"/>
      <c r="J1095" s="199"/>
      <c r="K1095" s="199"/>
      <c r="L1095" s="288"/>
    </row>
    <row r="1096" spans="1:12" ht="16.5" customHeight="1">
      <c r="A1096" s="61"/>
      <c r="B1096" s="63"/>
      <c r="C1096" s="112"/>
      <c r="D1096" s="118"/>
      <c r="E1096" s="256"/>
      <c r="F1096" s="301"/>
      <c r="G1096" s="261"/>
      <c r="H1096" s="199"/>
      <c r="I1096" s="199"/>
      <c r="J1096" s="199"/>
      <c r="K1096" s="199"/>
      <c r="L1096" s="288"/>
    </row>
    <row r="1097" spans="1:12" ht="16.5" customHeight="1">
      <c r="A1097" s="10" t="s">
        <v>449</v>
      </c>
      <c r="B1097" s="58"/>
      <c r="C1097" s="84" t="s">
        <v>341</v>
      </c>
      <c r="D1097" s="137" t="s">
        <v>450</v>
      </c>
      <c r="E1097" s="84" t="s">
        <v>434</v>
      </c>
      <c r="F1097" s="85" t="s">
        <v>451</v>
      </c>
      <c r="G1097" s="303" t="s">
        <v>452</v>
      </c>
      <c r="H1097" s="204" t="s">
        <v>402</v>
      </c>
      <c r="I1097" s="183">
        <f>J1097+K1097</f>
        <v>252655.49699999997</v>
      </c>
      <c r="J1097" s="183">
        <f>SUM(J1099:J1101)</f>
        <v>56099.577999999994</v>
      </c>
      <c r="K1097" s="158">
        <f>SUM(K1099:K1101)</f>
        <v>196555.919</v>
      </c>
      <c r="L1097" s="291" t="s">
        <v>785</v>
      </c>
    </row>
    <row r="1098" spans="1:12" ht="16.5" customHeight="1">
      <c r="A1098" s="59"/>
      <c r="B1098" s="60"/>
      <c r="C1098" s="86"/>
      <c r="D1098" s="153"/>
      <c r="E1098" s="86"/>
      <c r="F1098" s="87"/>
      <c r="G1098" s="306"/>
      <c r="H1098" s="160" t="s">
        <v>45</v>
      </c>
      <c r="I1098" s="185"/>
      <c r="J1098" s="173"/>
      <c r="K1098" s="159"/>
      <c r="L1098" s="130"/>
    </row>
    <row r="1099" spans="1:12" ht="16.5" customHeight="1">
      <c r="A1099" s="61"/>
      <c r="B1099" s="63"/>
      <c r="C1099" s="86"/>
      <c r="D1099" s="153"/>
      <c r="E1099" s="86"/>
      <c r="F1099" s="311"/>
      <c r="G1099" s="306"/>
      <c r="H1099" s="160" t="s">
        <v>768</v>
      </c>
      <c r="I1099" s="185">
        <f>J1099+K1099</f>
        <v>18800</v>
      </c>
      <c r="J1099" s="173">
        <v>18800</v>
      </c>
      <c r="K1099" s="159">
        <v>0</v>
      </c>
      <c r="L1099" s="130"/>
    </row>
    <row r="1100" spans="1:12" ht="16.5" customHeight="1">
      <c r="A1100" s="61"/>
      <c r="B1100" s="63"/>
      <c r="C1100" s="86"/>
      <c r="D1100" s="118"/>
      <c r="E1100" s="86"/>
      <c r="F1100" s="311"/>
      <c r="G1100" s="306"/>
      <c r="H1100" s="160" t="s">
        <v>769</v>
      </c>
      <c r="I1100" s="185">
        <f>J1100+K1100</f>
        <v>17103.581</v>
      </c>
      <c r="J1100" s="173">
        <v>17103.581</v>
      </c>
      <c r="K1100" s="159">
        <v>0</v>
      </c>
      <c r="L1100" s="130"/>
    </row>
    <row r="1101" spans="1:12" ht="16.5" customHeight="1">
      <c r="A1101" s="61"/>
      <c r="B1101" s="63"/>
      <c r="C1101" s="86"/>
      <c r="D1101" s="118"/>
      <c r="E1101" s="86"/>
      <c r="F1101" s="311"/>
      <c r="G1101" s="106"/>
      <c r="H1101" s="142" t="s">
        <v>657</v>
      </c>
      <c r="I1101" s="185">
        <f>J1101+K1101</f>
        <v>216751.916</v>
      </c>
      <c r="J1101" s="293">
        <v>20195.997</v>
      </c>
      <c r="K1101" s="76">
        <v>196555.919</v>
      </c>
      <c r="L1101" s="130"/>
    </row>
    <row r="1102" spans="1:12" ht="16.5" customHeight="1">
      <c r="A1102" s="61"/>
      <c r="B1102" s="63"/>
      <c r="C1102" s="86"/>
      <c r="D1102" s="118"/>
      <c r="E1102" s="88"/>
      <c r="F1102" s="311"/>
      <c r="G1102" s="106"/>
      <c r="H1102" s="152"/>
      <c r="I1102" s="159"/>
      <c r="J1102" s="121"/>
      <c r="K1102" s="76"/>
      <c r="L1102" s="130"/>
    </row>
    <row r="1103" spans="1:12" ht="16.5" customHeight="1">
      <c r="A1103" s="61"/>
      <c r="B1103" s="63"/>
      <c r="C1103" s="86"/>
      <c r="D1103" s="118"/>
      <c r="E1103" s="88"/>
      <c r="F1103" s="311"/>
      <c r="G1103" s="106"/>
      <c r="H1103" s="152"/>
      <c r="I1103" s="159"/>
      <c r="J1103" s="121"/>
      <c r="K1103" s="76"/>
      <c r="L1103" s="130"/>
    </row>
    <row r="1104" spans="1:12" ht="16.5" customHeight="1">
      <c r="A1104" s="61"/>
      <c r="B1104" s="63"/>
      <c r="C1104" s="112"/>
      <c r="D1104" s="118"/>
      <c r="E1104" s="256"/>
      <c r="F1104" s="311"/>
      <c r="G1104" s="106"/>
      <c r="H1104" s="152"/>
      <c r="I1104" s="159"/>
      <c r="J1104" s="121"/>
      <c r="K1104" s="76"/>
      <c r="L1104" s="130"/>
    </row>
    <row r="1105" spans="1:12" ht="16.5" customHeight="1">
      <c r="A1105" s="61"/>
      <c r="B1105" s="63"/>
      <c r="C1105" s="112"/>
      <c r="D1105" s="118"/>
      <c r="E1105" s="256"/>
      <c r="F1105" s="311"/>
      <c r="G1105" s="106"/>
      <c r="H1105" s="152"/>
      <c r="I1105" s="159"/>
      <c r="J1105" s="121"/>
      <c r="K1105" s="76"/>
      <c r="L1105" s="130"/>
    </row>
    <row r="1106" spans="1:12" ht="16.5" customHeight="1">
      <c r="A1106" s="61"/>
      <c r="B1106" s="63"/>
      <c r="C1106" s="112"/>
      <c r="D1106" s="118"/>
      <c r="E1106" s="256"/>
      <c r="F1106" s="311"/>
      <c r="G1106" s="106"/>
      <c r="H1106" s="152"/>
      <c r="I1106" s="159"/>
      <c r="J1106" s="121"/>
      <c r="K1106" s="76"/>
      <c r="L1106" s="130"/>
    </row>
    <row r="1107" spans="1:14" ht="16.5" customHeight="1">
      <c r="A1107" s="61"/>
      <c r="B1107" s="63"/>
      <c r="C1107" s="112"/>
      <c r="D1107" s="118"/>
      <c r="E1107" s="256"/>
      <c r="F1107" s="311"/>
      <c r="G1107" s="106"/>
      <c r="H1107" s="152"/>
      <c r="I1107" s="159"/>
      <c r="J1107" s="121"/>
      <c r="K1107" s="76"/>
      <c r="L1107" s="130"/>
      <c r="N1107" s="2" t="s">
        <v>782</v>
      </c>
    </row>
    <row r="1108" spans="1:12" ht="16.5" customHeight="1">
      <c r="A1108" s="61"/>
      <c r="B1108" s="63"/>
      <c r="C1108" s="112"/>
      <c r="D1108" s="118"/>
      <c r="E1108" s="256"/>
      <c r="F1108" s="311"/>
      <c r="G1108" s="106"/>
      <c r="H1108" s="152"/>
      <c r="I1108" s="159"/>
      <c r="J1108" s="121"/>
      <c r="K1108" s="76"/>
      <c r="L1108" s="130"/>
    </row>
    <row r="1109" spans="1:12" ht="16.5" customHeight="1">
      <c r="A1109" s="61"/>
      <c r="B1109" s="63"/>
      <c r="C1109" s="174"/>
      <c r="D1109" s="118"/>
      <c r="E1109" s="256"/>
      <c r="F1109" s="312"/>
      <c r="G1109" s="106"/>
      <c r="H1109" s="152"/>
      <c r="I1109" s="159"/>
      <c r="J1109" s="121"/>
      <c r="K1109" s="76"/>
      <c r="L1109" s="130"/>
    </row>
    <row r="1110" spans="1:12" ht="16.5" customHeight="1">
      <c r="A1110" s="61"/>
      <c r="B1110" s="63"/>
      <c r="C1110" s="174"/>
      <c r="D1110" s="118"/>
      <c r="E1110" s="256"/>
      <c r="F1110" s="312"/>
      <c r="G1110" s="106"/>
      <c r="H1110" s="152"/>
      <c r="I1110" s="159"/>
      <c r="J1110" s="121"/>
      <c r="K1110" s="76"/>
      <c r="L1110" s="130"/>
    </row>
    <row r="1111" spans="1:12" ht="16.5" customHeight="1">
      <c r="A1111" s="61"/>
      <c r="B1111" s="63"/>
      <c r="C1111" s="174"/>
      <c r="D1111" s="118"/>
      <c r="E1111" s="256"/>
      <c r="F1111" s="312"/>
      <c r="G1111" s="106"/>
      <c r="H1111" s="152"/>
      <c r="I1111" s="159"/>
      <c r="J1111" s="121"/>
      <c r="K1111" s="76"/>
      <c r="L1111" s="288"/>
    </row>
    <row r="1112" spans="1:12" ht="16.5" customHeight="1">
      <c r="A1112" s="61"/>
      <c r="B1112" s="63"/>
      <c r="C1112" s="174"/>
      <c r="D1112" s="118"/>
      <c r="E1112" s="256"/>
      <c r="F1112" s="312"/>
      <c r="G1112" s="106"/>
      <c r="H1112" s="152"/>
      <c r="I1112" s="159"/>
      <c r="J1112" s="121"/>
      <c r="K1112" s="76"/>
      <c r="L1112" s="288"/>
    </row>
    <row r="1113" spans="1:12" ht="16.5" customHeight="1">
      <c r="A1113" s="61"/>
      <c r="B1113" s="63"/>
      <c r="C1113" s="174"/>
      <c r="D1113" s="118"/>
      <c r="E1113" s="256"/>
      <c r="F1113" s="312"/>
      <c r="G1113" s="106"/>
      <c r="H1113" s="152"/>
      <c r="I1113" s="159"/>
      <c r="J1113" s="121"/>
      <c r="K1113" s="76"/>
      <c r="L1113" s="288"/>
    </row>
    <row r="1114" spans="1:12" ht="16.5" customHeight="1">
      <c r="A1114" s="61"/>
      <c r="B1114" s="63"/>
      <c r="C1114" s="174"/>
      <c r="D1114" s="118"/>
      <c r="E1114" s="256"/>
      <c r="F1114" s="312"/>
      <c r="G1114" s="106"/>
      <c r="H1114" s="152"/>
      <c r="I1114" s="159"/>
      <c r="J1114" s="121"/>
      <c r="K1114" s="76"/>
      <c r="L1114" s="288"/>
    </row>
    <row r="1115" spans="1:12" ht="16.5" customHeight="1">
      <c r="A1115" s="64"/>
      <c r="B1115" s="65"/>
      <c r="C1115" s="242"/>
      <c r="D1115" s="299"/>
      <c r="E1115" s="257"/>
      <c r="F1115" s="313"/>
      <c r="G1115" s="314"/>
      <c r="H1115" s="154"/>
      <c r="I1115" s="161"/>
      <c r="J1115" s="315"/>
      <c r="K1115" s="116"/>
      <c r="L1115" s="290"/>
    </row>
    <row r="1116" spans="1:12" ht="16.5" customHeight="1">
      <c r="A1116" s="10" t="s">
        <v>516</v>
      </c>
      <c r="B1116" s="58"/>
      <c r="C1116" s="84" t="s">
        <v>517</v>
      </c>
      <c r="D1116" s="137" t="s">
        <v>518</v>
      </c>
      <c r="E1116" s="84" t="s">
        <v>519</v>
      </c>
      <c r="F1116" s="85" t="s">
        <v>520</v>
      </c>
      <c r="G1116" s="316" t="s">
        <v>521</v>
      </c>
      <c r="H1116" s="204">
        <v>2013</v>
      </c>
      <c r="I1116" s="183">
        <f>J1116+K1116</f>
        <v>20696.807</v>
      </c>
      <c r="J1116" s="183">
        <f>SUM(J1118:J1120)</f>
        <v>373.579</v>
      </c>
      <c r="K1116" s="158">
        <f>SUM(K1118:K1120)</f>
        <v>20323.228</v>
      </c>
      <c r="L1116" s="295"/>
    </row>
    <row r="1117" spans="1:12" ht="16.5" customHeight="1">
      <c r="A1117" s="59"/>
      <c r="B1117" s="60"/>
      <c r="C1117" s="86"/>
      <c r="D1117" s="153"/>
      <c r="E1117" s="86"/>
      <c r="F1117" s="261"/>
      <c r="G1117" s="317"/>
      <c r="H1117" s="160" t="s">
        <v>45</v>
      </c>
      <c r="I1117" s="185"/>
      <c r="J1117" s="173"/>
      <c r="K1117" s="159"/>
      <c r="L1117" s="288"/>
    </row>
    <row r="1118" spans="1:12" ht="16.5" customHeight="1">
      <c r="A1118" s="61"/>
      <c r="B1118" s="63"/>
      <c r="C1118" s="86"/>
      <c r="D1118" s="153"/>
      <c r="E1118" s="86"/>
      <c r="F1118" s="261"/>
      <c r="G1118" s="317"/>
      <c r="H1118" s="160" t="s">
        <v>522</v>
      </c>
      <c r="I1118" s="185">
        <f>J1118+K1118</f>
        <v>20696.807</v>
      </c>
      <c r="J1118" s="173">
        <v>373.579</v>
      </c>
      <c r="K1118" s="159">
        <v>20323.228</v>
      </c>
      <c r="L1118" s="288"/>
    </row>
    <row r="1119" spans="1:12" ht="16.5" customHeight="1">
      <c r="A1119" s="61"/>
      <c r="B1119" s="63"/>
      <c r="C1119" s="86"/>
      <c r="D1119" s="118"/>
      <c r="E1119" s="256"/>
      <c r="F1119" s="261"/>
      <c r="G1119" s="317"/>
      <c r="H1119" s="152"/>
      <c r="I1119" s="159"/>
      <c r="J1119" s="121"/>
      <c r="K1119" s="76"/>
      <c r="L1119" s="288"/>
    </row>
    <row r="1120" spans="1:12" ht="16.5" customHeight="1">
      <c r="A1120" s="61"/>
      <c r="B1120" s="63"/>
      <c r="C1120" s="86"/>
      <c r="D1120" s="118"/>
      <c r="E1120" s="256"/>
      <c r="F1120" s="261"/>
      <c r="G1120" s="317"/>
      <c r="H1120" s="152"/>
      <c r="I1120" s="159"/>
      <c r="J1120" s="121"/>
      <c r="K1120" s="76"/>
      <c r="L1120" s="288"/>
    </row>
    <row r="1121" spans="1:12" ht="16.5" customHeight="1">
      <c r="A1121" s="61"/>
      <c r="B1121" s="63"/>
      <c r="C1121" s="88"/>
      <c r="D1121" s="118"/>
      <c r="E1121" s="256"/>
      <c r="F1121" s="261"/>
      <c r="G1121" s="317"/>
      <c r="H1121" s="152"/>
      <c r="I1121" s="159"/>
      <c r="J1121" s="121"/>
      <c r="K1121" s="76"/>
      <c r="L1121" s="288"/>
    </row>
    <row r="1122" spans="1:12" ht="16.5" customHeight="1">
      <c r="A1122" s="61"/>
      <c r="B1122" s="63"/>
      <c r="C1122" s="88"/>
      <c r="D1122" s="118"/>
      <c r="E1122" s="256"/>
      <c r="F1122" s="261"/>
      <c r="G1122" s="317"/>
      <c r="H1122" s="152"/>
      <c r="I1122" s="159"/>
      <c r="J1122" s="121"/>
      <c r="K1122" s="76"/>
      <c r="L1122" s="288"/>
    </row>
    <row r="1123" spans="1:12" ht="16.5" customHeight="1">
      <c r="A1123" s="61"/>
      <c r="B1123" s="63"/>
      <c r="C1123" s="88"/>
      <c r="D1123" s="118"/>
      <c r="E1123" s="256"/>
      <c r="F1123" s="261"/>
      <c r="G1123" s="317"/>
      <c r="H1123" s="152"/>
      <c r="I1123" s="159"/>
      <c r="J1123" s="121"/>
      <c r="K1123" s="76"/>
      <c r="L1123" s="288"/>
    </row>
    <row r="1124" spans="1:12" ht="16.5" customHeight="1">
      <c r="A1124" s="61"/>
      <c r="B1124" s="63"/>
      <c r="C1124" s="88"/>
      <c r="D1124" s="118"/>
      <c r="E1124" s="256"/>
      <c r="F1124" s="261"/>
      <c r="G1124" s="317"/>
      <c r="H1124" s="152"/>
      <c r="I1124" s="159"/>
      <c r="J1124" s="121"/>
      <c r="K1124" s="76"/>
      <c r="L1124" s="288"/>
    </row>
    <row r="1125" spans="1:12" ht="16.5" customHeight="1">
      <c r="A1125" s="61"/>
      <c r="B1125" s="63"/>
      <c r="C1125" s="88"/>
      <c r="D1125" s="118"/>
      <c r="E1125" s="256"/>
      <c r="F1125" s="261"/>
      <c r="G1125" s="317"/>
      <c r="H1125" s="152"/>
      <c r="I1125" s="159"/>
      <c r="J1125" s="121"/>
      <c r="K1125" s="76"/>
      <c r="L1125" s="288"/>
    </row>
    <row r="1126" spans="1:12" ht="16.5" customHeight="1">
      <c r="A1126" s="61"/>
      <c r="B1126" s="63"/>
      <c r="C1126" s="88"/>
      <c r="D1126" s="118"/>
      <c r="E1126" s="256"/>
      <c r="F1126" s="261"/>
      <c r="G1126" s="317"/>
      <c r="H1126" s="152"/>
      <c r="I1126" s="159"/>
      <c r="J1126" s="121"/>
      <c r="K1126" s="76"/>
      <c r="L1126" s="288"/>
    </row>
    <row r="1127" spans="1:12" ht="16.5" customHeight="1">
      <c r="A1127" s="61"/>
      <c r="B1127" s="63"/>
      <c r="C1127" s="174"/>
      <c r="D1127" s="118"/>
      <c r="E1127" s="256"/>
      <c r="F1127" s="261"/>
      <c r="G1127" s="317"/>
      <c r="H1127" s="152"/>
      <c r="I1127" s="159"/>
      <c r="J1127" s="121"/>
      <c r="K1127" s="76"/>
      <c r="L1127" s="288"/>
    </row>
    <row r="1128" spans="1:12" ht="16.5" customHeight="1">
      <c r="A1128" s="61"/>
      <c r="B1128" s="63"/>
      <c r="C1128" s="174"/>
      <c r="D1128" s="118"/>
      <c r="E1128" s="256"/>
      <c r="F1128" s="261"/>
      <c r="G1128" s="318"/>
      <c r="H1128" s="152"/>
      <c r="I1128" s="159"/>
      <c r="J1128" s="121"/>
      <c r="K1128" s="76"/>
      <c r="L1128" s="288"/>
    </row>
    <row r="1129" spans="1:12" ht="16.5" customHeight="1">
      <c r="A1129" s="61"/>
      <c r="B1129" s="63"/>
      <c r="C1129" s="174"/>
      <c r="D1129" s="118"/>
      <c r="E1129" s="256"/>
      <c r="F1129" s="261"/>
      <c r="G1129" s="318"/>
      <c r="H1129" s="152"/>
      <c r="I1129" s="159"/>
      <c r="J1129" s="121"/>
      <c r="K1129" s="76"/>
      <c r="L1129" s="288"/>
    </row>
    <row r="1130" spans="1:12" ht="16.5" customHeight="1">
      <c r="A1130" s="64"/>
      <c r="B1130" s="65"/>
      <c r="C1130" s="115"/>
      <c r="D1130" s="299"/>
      <c r="E1130" s="257"/>
      <c r="F1130" s="263"/>
      <c r="G1130" s="319"/>
      <c r="H1130" s="181"/>
      <c r="I1130" s="181"/>
      <c r="J1130" s="181"/>
      <c r="K1130" s="181"/>
      <c r="L1130" s="290"/>
    </row>
    <row r="1131" spans="1:12" s="122" customFormat="1" ht="15" customHeight="1">
      <c r="A1131" s="10" t="s">
        <v>523</v>
      </c>
      <c r="B1131" s="67"/>
      <c r="C1131" s="320" t="s">
        <v>783</v>
      </c>
      <c r="D1131" s="206" t="s">
        <v>524</v>
      </c>
      <c r="E1131" s="84" t="s">
        <v>525</v>
      </c>
      <c r="F1131" s="85" t="s">
        <v>90</v>
      </c>
      <c r="G1131" s="85" t="s">
        <v>216</v>
      </c>
      <c r="H1131" s="321"/>
      <c r="I1131" s="265"/>
      <c r="J1131" s="322"/>
      <c r="K1131" s="280"/>
      <c r="L1131" s="295"/>
    </row>
    <row r="1132" spans="1:12" s="122" customFormat="1" ht="15" customHeight="1">
      <c r="A1132" s="68"/>
      <c r="B1132" s="69"/>
      <c r="C1132" s="88"/>
      <c r="D1132" s="231"/>
      <c r="E1132" s="86"/>
      <c r="F1132" s="261"/>
      <c r="G1132" s="87"/>
      <c r="H1132" s="152" t="s">
        <v>591</v>
      </c>
      <c r="I1132" s="159"/>
      <c r="J1132" s="121"/>
      <c r="K1132" s="76"/>
      <c r="L1132" s="288"/>
    </row>
    <row r="1133" spans="1:12" s="122" customFormat="1" ht="15" customHeight="1">
      <c r="A1133" s="70"/>
      <c r="B1133" s="71"/>
      <c r="C1133" s="88"/>
      <c r="D1133" s="231"/>
      <c r="E1133" s="86"/>
      <c r="F1133" s="261"/>
      <c r="G1133" s="87"/>
      <c r="H1133" s="152" t="s">
        <v>45</v>
      </c>
      <c r="I1133" s="194">
        <f>J1133+K1133</f>
        <v>17437.574</v>
      </c>
      <c r="J1133" s="323">
        <f>SUM(J1134:J1138)</f>
        <v>15755.974</v>
      </c>
      <c r="K1133" s="323">
        <f>SUM(K1134:K1138)</f>
        <v>1681.6</v>
      </c>
      <c r="L1133" s="288"/>
    </row>
    <row r="1134" spans="1:12" s="122" customFormat="1" ht="15" customHeight="1">
      <c r="A1134" s="70"/>
      <c r="B1134" s="71"/>
      <c r="C1134" s="88"/>
      <c r="D1134" s="231"/>
      <c r="E1134" s="86"/>
      <c r="F1134" s="261"/>
      <c r="G1134" s="87"/>
      <c r="H1134" s="160" t="s">
        <v>587</v>
      </c>
      <c r="I1134" s="185">
        <f>SUM(J1134:K1134)</f>
        <v>1050</v>
      </c>
      <c r="J1134" s="173">
        <v>800</v>
      </c>
      <c r="K1134" s="159">
        <v>250</v>
      </c>
      <c r="L1134" s="288"/>
    </row>
    <row r="1135" spans="1:12" s="122" customFormat="1" ht="15" customHeight="1">
      <c r="A1135" s="70"/>
      <c r="B1135" s="71"/>
      <c r="C1135" s="88"/>
      <c r="D1135" s="231"/>
      <c r="E1135" s="86"/>
      <c r="F1135" s="261"/>
      <c r="G1135" s="87"/>
      <c r="H1135" s="160" t="s">
        <v>588</v>
      </c>
      <c r="I1135" s="185">
        <f>J1135+K1135</f>
        <v>3372.874</v>
      </c>
      <c r="J1135" s="173">
        <v>2922.874</v>
      </c>
      <c r="K1135" s="159">
        <v>450</v>
      </c>
      <c r="L1135" s="288"/>
    </row>
    <row r="1136" spans="1:12" s="122" customFormat="1" ht="15" customHeight="1">
      <c r="A1136" s="70"/>
      <c r="B1136" s="71"/>
      <c r="C1136" s="88"/>
      <c r="D1136" s="118"/>
      <c r="E1136" s="256"/>
      <c r="F1136" s="261"/>
      <c r="G1136" s="87"/>
      <c r="H1136" s="160" t="s">
        <v>589</v>
      </c>
      <c r="I1136" s="185">
        <f>J1136+K1136</f>
        <v>2787.4</v>
      </c>
      <c r="J1136" s="173">
        <v>2187.4</v>
      </c>
      <c r="K1136" s="159">
        <v>600</v>
      </c>
      <c r="L1136" s="288"/>
    </row>
    <row r="1137" spans="1:12" s="122" customFormat="1" ht="15" customHeight="1">
      <c r="A1137" s="70"/>
      <c r="B1137" s="71"/>
      <c r="C1137" s="88"/>
      <c r="D1137" s="118"/>
      <c r="E1137" s="256"/>
      <c r="F1137" s="261"/>
      <c r="G1137" s="87"/>
      <c r="H1137" s="160" t="s">
        <v>590</v>
      </c>
      <c r="I1137" s="185">
        <f>J1137+K1137</f>
        <v>2656.7</v>
      </c>
      <c r="J1137" s="173">
        <v>2275.1</v>
      </c>
      <c r="K1137" s="159">
        <v>381.6</v>
      </c>
      <c r="L1137" s="288"/>
    </row>
    <row r="1138" spans="1:12" s="122" customFormat="1" ht="15" customHeight="1">
      <c r="A1138" s="70"/>
      <c r="B1138" s="71"/>
      <c r="C1138" s="88"/>
      <c r="D1138" s="118"/>
      <c r="E1138" s="256"/>
      <c r="F1138" s="261"/>
      <c r="G1138" s="87"/>
      <c r="H1138" s="160" t="s">
        <v>475</v>
      </c>
      <c r="I1138" s="185">
        <f>J1138+K1138</f>
        <v>7570.6</v>
      </c>
      <c r="J1138" s="173">
        <v>7570.6</v>
      </c>
      <c r="K1138" s="159">
        <v>0</v>
      </c>
      <c r="L1138" s="288"/>
    </row>
    <row r="1139" spans="1:12" s="122" customFormat="1" ht="15" customHeight="1">
      <c r="A1139" s="70"/>
      <c r="B1139" s="71"/>
      <c r="C1139" s="88"/>
      <c r="D1139" s="118"/>
      <c r="E1139" s="256"/>
      <c r="F1139" s="261"/>
      <c r="G1139" s="87"/>
      <c r="H1139" s="152"/>
      <c r="I1139" s="159"/>
      <c r="J1139" s="121"/>
      <c r="K1139" s="76"/>
      <c r="L1139" s="288"/>
    </row>
    <row r="1140" spans="1:12" s="122" customFormat="1" ht="37.5" customHeight="1">
      <c r="A1140" s="70"/>
      <c r="B1140" s="71"/>
      <c r="C1140" s="88"/>
      <c r="D1140" s="118"/>
      <c r="E1140" s="256"/>
      <c r="F1140" s="261"/>
      <c r="G1140" s="87"/>
      <c r="H1140" s="152"/>
      <c r="I1140" s="159"/>
      <c r="J1140" s="121"/>
      <c r="K1140" s="76"/>
      <c r="L1140" s="288"/>
    </row>
    <row r="1141" spans="1:12" s="122" customFormat="1" ht="15" customHeight="1">
      <c r="A1141" s="70"/>
      <c r="B1141" s="71"/>
      <c r="C1141" s="112"/>
      <c r="D1141" s="118"/>
      <c r="E1141" s="256"/>
      <c r="F1141" s="261"/>
      <c r="G1141" s="87"/>
      <c r="H1141" s="152"/>
      <c r="I1141" s="159"/>
      <c r="J1141" s="121"/>
      <c r="K1141" s="76"/>
      <c r="L1141" s="288"/>
    </row>
    <row r="1142" spans="1:12" s="122" customFormat="1" ht="15" customHeight="1">
      <c r="A1142" s="70"/>
      <c r="B1142" s="71"/>
      <c r="C1142" s="112"/>
      <c r="D1142" s="118"/>
      <c r="E1142" s="256"/>
      <c r="F1142" s="301"/>
      <c r="G1142" s="87"/>
      <c r="H1142" s="152"/>
      <c r="I1142" s="159"/>
      <c r="J1142" s="121"/>
      <c r="K1142" s="76"/>
      <c r="L1142" s="288"/>
    </row>
    <row r="1143" spans="1:12" s="122" customFormat="1" ht="15" customHeight="1">
      <c r="A1143" s="70"/>
      <c r="B1143" s="71"/>
      <c r="C1143" s="112"/>
      <c r="D1143" s="118"/>
      <c r="E1143" s="256"/>
      <c r="F1143" s="301"/>
      <c r="G1143" s="87"/>
      <c r="H1143" s="152"/>
      <c r="I1143" s="159"/>
      <c r="J1143" s="121"/>
      <c r="K1143" s="76"/>
      <c r="L1143" s="288"/>
    </row>
    <row r="1144" spans="1:12" s="122" customFormat="1" ht="15" customHeight="1">
      <c r="A1144" s="70"/>
      <c r="B1144" s="71"/>
      <c r="C1144" s="112"/>
      <c r="D1144" s="118"/>
      <c r="E1144" s="256"/>
      <c r="F1144" s="301"/>
      <c r="G1144" s="87"/>
      <c r="H1144" s="152"/>
      <c r="I1144" s="159"/>
      <c r="J1144" s="121"/>
      <c r="K1144" s="76"/>
      <c r="L1144" s="288"/>
    </row>
    <row r="1145" spans="1:12" s="122" customFormat="1" ht="15" customHeight="1">
      <c r="A1145" s="70"/>
      <c r="B1145" s="71"/>
      <c r="C1145" s="112"/>
      <c r="D1145" s="118"/>
      <c r="E1145" s="256"/>
      <c r="F1145" s="301"/>
      <c r="G1145" s="87"/>
      <c r="H1145" s="152"/>
      <c r="I1145" s="159"/>
      <c r="J1145" s="121"/>
      <c r="K1145" s="76"/>
      <c r="L1145" s="288"/>
    </row>
    <row r="1146" spans="1:12" s="122" customFormat="1" ht="15" customHeight="1">
      <c r="A1146" s="70"/>
      <c r="B1146" s="71"/>
      <c r="C1146" s="112"/>
      <c r="D1146" s="118"/>
      <c r="E1146" s="256"/>
      <c r="F1146" s="301"/>
      <c r="G1146" s="87"/>
      <c r="H1146" s="152"/>
      <c r="I1146" s="159"/>
      <c r="J1146" s="121"/>
      <c r="K1146" s="76"/>
      <c r="L1146" s="288"/>
    </row>
    <row r="1147" spans="1:12" s="122" customFormat="1" ht="15" customHeight="1">
      <c r="A1147" s="70"/>
      <c r="B1147" s="71"/>
      <c r="C1147" s="112"/>
      <c r="D1147" s="118"/>
      <c r="E1147" s="256"/>
      <c r="F1147" s="301"/>
      <c r="G1147" s="87"/>
      <c r="H1147" s="152"/>
      <c r="I1147" s="159"/>
      <c r="J1147" s="121"/>
      <c r="K1147" s="76"/>
      <c r="L1147" s="288"/>
    </row>
    <row r="1148" spans="1:12" s="122" customFormat="1" ht="15" customHeight="1">
      <c r="A1148" s="70"/>
      <c r="B1148" s="71"/>
      <c r="C1148" s="112"/>
      <c r="D1148" s="118"/>
      <c r="E1148" s="256"/>
      <c r="F1148" s="301"/>
      <c r="G1148" s="106"/>
      <c r="H1148" s="152"/>
      <c r="I1148" s="159"/>
      <c r="J1148" s="121"/>
      <c r="K1148" s="76"/>
      <c r="L1148" s="288"/>
    </row>
    <row r="1149" spans="1:12" s="122" customFormat="1" ht="15" customHeight="1">
      <c r="A1149" s="70"/>
      <c r="B1149" s="71"/>
      <c r="C1149" s="112"/>
      <c r="D1149" s="118"/>
      <c r="E1149" s="256"/>
      <c r="F1149" s="301"/>
      <c r="G1149" s="106"/>
      <c r="H1149" s="152"/>
      <c r="I1149" s="159"/>
      <c r="J1149" s="121"/>
      <c r="K1149" s="76"/>
      <c r="L1149" s="288"/>
    </row>
    <row r="1150" spans="1:12" s="122" customFormat="1" ht="15" customHeight="1">
      <c r="A1150" s="70"/>
      <c r="B1150" s="71"/>
      <c r="C1150" s="112"/>
      <c r="D1150" s="118"/>
      <c r="E1150" s="256"/>
      <c r="F1150" s="301"/>
      <c r="G1150" s="106"/>
      <c r="H1150" s="152"/>
      <c r="I1150" s="159"/>
      <c r="J1150" s="121"/>
      <c r="K1150" s="76"/>
      <c r="L1150" s="288"/>
    </row>
    <row r="1151" spans="1:12" s="122" customFormat="1" ht="15" customHeight="1">
      <c r="A1151" s="70"/>
      <c r="B1151" s="71"/>
      <c r="C1151" s="112"/>
      <c r="D1151" s="118"/>
      <c r="E1151" s="256"/>
      <c r="F1151" s="301"/>
      <c r="G1151" s="106"/>
      <c r="H1151" s="152"/>
      <c r="I1151" s="159"/>
      <c r="J1151" s="121"/>
      <c r="K1151" s="76"/>
      <c r="L1151" s="288"/>
    </row>
    <row r="1152" spans="1:12" s="122" customFormat="1" ht="15" customHeight="1">
      <c r="A1152" s="70"/>
      <c r="B1152" s="71"/>
      <c r="C1152" s="112"/>
      <c r="D1152" s="118"/>
      <c r="E1152" s="256"/>
      <c r="F1152" s="301"/>
      <c r="G1152" s="106"/>
      <c r="H1152" s="152"/>
      <c r="I1152" s="159"/>
      <c r="J1152" s="121"/>
      <c r="K1152" s="76"/>
      <c r="L1152" s="288"/>
    </row>
    <row r="1153" spans="1:12" s="122" customFormat="1" ht="15" customHeight="1">
      <c r="A1153" s="70"/>
      <c r="B1153" s="71"/>
      <c r="C1153" s="112"/>
      <c r="D1153" s="118"/>
      <c r="E1153" s="256"/>
      <c r="F1153" s="301"/>
      <c r="G1153" s="106"/>
      <c r="H1153" s="152"/>
      <c r="I1153" s="159"/>
      <c r="J1153" s="121"/>
      <c r="K1153" s="76"/>
      <c r="L1153" s="288"/>
    </row>
    <row r="1154" spans="1:12" s="122" customFormat="1" ht="15" customHeight="1">
      <c r="A1154" s="70"/>
      <c r="B1154" s="71"/>
      <c r="C1154" s="112"/>
      <c r="D1154" s="118"/>
      <c r="E1154" s="256"/>
      <c r="F1154" s="301"/>
      <c r="G1154" s="106"/>
      <c r="H1154" s="152"/>
      <c r="I1154" s="159"/>
      <c r="J1154" s="121"/>
      <c r="K1154" s="76"/>
      <c r="L1154" s="288"/>
    </row>
    <row r="1155" spans="1:12" s="122" customFormat="1" ht="22.5" customHeight="1">
      <c r="A1155" s="72"/>
      <c r="B1155" s="73"/>
      <c r="C1155" s="115"/>
      <c r="D1155" s="299"/>
      <c r="E1155" s="257"/>
      <c r="F1155" s="324"/>
      <c r="G1155" s="314"/>
      <c r="H1155" s="154"/>
      <c r="I1155" s="161"/>
      <c r="J1155" s="315"/>
      <c r="K1155" s="116"/>
      <c r="L1155" s="290"/>
    </row>
    <row r="1156" spans="1:12" s="122" customFormat="1" ht="15.75" customHeight="1">
      <c r="A1156" s="10" t="s">
        <v>217</v>
      </c>
      <c r="B1156" s="67"/>
      <c r="C1156" s="84" t="s">
        <v>218</v>
      </c>
      <c r="D1156" s="206" t="s">
        <v>219</v>
      </c>
      <c r="E1156" s="84" t="s">
        <v>220</v>
      </c>
      <c r="F1156" s="325" t="s">
        <v>221</v>
      </c>
      <c r="G1156" s="303" t="s">
        <v>474</v>
      </c>
      <c r="H1156" s="258" t="s">
        <v>45</v>
      </c>
      <c r="I1156" s="182">
        <f>J1156+K1156</f>
        <v>16978.68</v>
      </c>
      <c r="J1156" s="323">
        <f>SUM(J1157:J1161)</f>
        <v>5552.413</v>
      </c>
      <c r="K1156" s="323">
        <f>SUM(K1157:K1161)</f>
        <v>11426.267</v>
      </c>
      <c r="L1156" s="291" t="s">
        <v>215</v>
      </c>
    </row>
    <row r="1157" spans="1:12" s="122" customFormat="1" ht="18" customHeight="1">
      <c r="A1157" s="68"/>
      <c r="B1157" s="69"/>
      <c r="C1157" s="86"/>
      <c r="D1157" s="231"/>
      <c r="E1157" s="86"/>
      <c r="F1157" s="261"/>
      <c r="G1157" s="306"/>
      <c r="H1157" s="160" t="s">
        <v>587</v>
      </c>
      <c r="I1157" s="185">
        <f>SUM(J1157:K1157)</f>
        <v>0</v>
      </c>
      <c r="J1157" s="173">
        <v>0</v>
      </c>
      <c r="K1157" s="159">
        <v>0</v>
      </c>
      <c r="L1157" s="130"/>
    </row>
    <row r="1158" spans="1:12" s="122" customFormat="1" ht="17.25" customHeight="1">
      <c r="A1158" s="70"/>
      <c r="B1158" s="71"/>
      <c r="C1158" s="88"/>
      <c r="D1158" s="231"/>
      <c r="E1158" s="86"/>
      <c r="F1158" s="261"/>
      <c r="G1158" s="306"/>
      <c r="H1158" s="157" t="s">
        <v>588</v>
      </c>
      <c r="I1158" s="161">
        <f>J1158+K1158</f>
        <v>5300.129</v>
      </c>
      <c r="J1158" s="192">
        <v>2722.883</v>
      </c>
      <c r="K1158" s="161">
        <v>2577.246</v>
      </c>
      <c r="L1158" s="130"/>
    </row>
    <row r="1159" spans="1:12" s="122" customFormat="1" ht="17.25" customHeight="1">
      <c r="A1159" s="70"/>
      <c r="B1159" s="71"/>
      <c r="C1159" s="112"/>
      <c r="D1159" s="231"/>
      <c r="E1159" s="86"/>
      <c r="F1159" s="261"/>
      <c r="G1159" s="306"/>
      <c r="H1159" s="160" t="s">
        <v>589</v>
      </c>
      <c r="I1159" s="159">
        <f>J1159+K1159</f>
        <v>3532.854</v>
      </c>
      <c r="J1159" s="265">
        <v>842.16</v>
      </c>
      <c r="K1159" s="159">
        <v>2690.694</v>
      </c>
      <c r="L1159" s="130"/>
    </row>
    <row r="1160" spans="1:12" s="122" customFormat="1" ht="16.5" customHeight="1">
      <c r="A1160" s="70"/>
      <c r="B1160" s="71"/>
      <c r="C1160" s="112"/>
      <c r="D1160" s="231"/>
      <c r="E1160" s="86"/>
      <c r="F1160" s="261"/>
      <c r="G1160" s="306"/>
      <c r="H1160" s="160" t="s">
        <v>590</v>
      </c>
      <c r="I1160" s="159">
        <f>J1160+K1160</f>
        <v>4072.523</v>
      </c>
      <c r="J1160" s="159">
        <v>934.99</v>
      </c>
      <c r="K1160" s="159">
        <v>3137.533</v>
      </c>
      <c r="L1160" s="130"/>
    </row>
    <row r="1161" spans="1:12" s="122" customFormat="1" ht="19.5" customHeight="1">
      <c r="A1161" s="70"/>
      <c r="B1161" s="71"/>
      <c r="C1161" s="112"/>
      <c r="D1161" s="231"/>
      <c r="E1161" s="86"/>
      <c r="F1161" s="261"/>
      <c r="G1161" s="306"/>
      <c r="H1161" s="160" t="s">
        <v>475</v>
      </c>
      <c r="I1161" s="159">
        <f>J1161+K1161</f>
        <v>4073.174</v>
      </c>
      <c r="J1161" s="159">
        <v>1052.38</v>
      </c>
      <c r="K1161" s="159">
        <v>3020.794</v>
      </c>
      <c r="L1161" s="130"/>
    </row>
    <row r="1162" spans="1:12" s="122" customFormat="1" ht="22.5" customHeight="1">
      <c r="A1162" s="70"/>
      <c r="B1162" s="71"/>
      <c r="C1162" s="112"/>
      <c r="D1162" s="118"/>
      <c r="E1162" s="86"/>
      <c r="F1162" s="261"/>
      <c r="G1162" s="306"/>
      <c r="H1162" s="109"/>
      <c r="I1162" s="109"/>
      <c r="J1162" s="109"/>
      <c r="K1162" s="109"/>
      <c r="L1162" s="288"/>
    </row>
    <row r="1163" spans="1:12" s="122" customFormat="1" ht="30" customHeight="1">
      <c r="A1163" s="72"/>
      <c r="B1163" s="73"/>
      <c r="C1163" s="115"/>
      <c r="D1163" s="299"/>
      <c r="E1163" s="257"/>
      <c r="F1163" s="263"/>
      <c r="G1163" s="314"/>
      <c r="H1163" s="147"/>
      <c r="I1163" s="161"/>
      <c r="J1163" s="116"/>
      <c r="K1163" s="116"/>
      <c r="L1163" s="290"/>
    </row>
    <row r="1164" spans="1:12" s="122" customFormat="1" ht="17.25" customHeight="1">
      <c r="A1164" s="10" t="s">
        <v>261</v>
      </c>
      <c r="B1164" s="67"/>
      <c r="C1164" s="84" t="s">
        <v>262</v>
      </c>
      <c r="D1164" s="206" t="s">
        <v>263</v>
      </c>
      <c r="E1164" s="84" t="s">
        <v>301</v>
      </c>
      <c r="F1164" s="85" t="s">
        <v>503</v>
      </c>
      <c r="G1164" s="326" t="s">
        <v>37</v>
      </c>
      <c r="H1164" s="327" t="s">
        <v>45</v>
      </c>
      <c r="I1164" s="183">
        <f>J1164+K1164</f>
        <v>56281.681</v>
      </c>
      <c r="J1164" s="328">
        <f>SUM(J1165:J1169)</f>
        <v>22680.880999999998</v>
      </c>
      <c r="K1164" s="139">
        <f>SUM(K1165:K1169)</f>
        <v>33600.8</v>
      </c>
      <c r="L1164" s="280"/>
    </row>
    <row r="1165" spans="1:12" s="122" customFormat="1" ht="18" customHeight="1">
      <c r="A1165" s="68"/>
      <c r="B1165" s="69"/>
      <c r="C1165" s="86"/>
      <c r="D1165" s="231"/>
      <c r="E1165" s="86"/>
      <c r="F1165" s="87"/>
      <c r="G1165" s="329"/>
      <c r="H1165" s="171" t="s">
        <v>587</v>
      </c>
      <c r="I1165" s="173">
        <f>SUM(J1165:K1165)</f>
        <v>11713.9</v>
      </c>
      <c r="J1165" s="173">
        <v>7112.2</v>
      </c>
      <c r="K1165" s="159">
        <v>4601.7</v>
      </c>
      <c r="L1165" s="76"/>
    </row>
    <row r="1166" spans="1:12" s="122" customFormat="1" ht="18.75" customHeight="1">
      <c r="A1166" s="70"/>
      <c r="B1166" s="71"/>
      <c r="C1166" s="88"/>
      <c r="D1166" s="231"/>
      <c r="E1166" s="86"/>
      <c r="F1166" s="87"/>
      <c r="G1166" s="329"/>
      <c r="H1166" s="171" t="s">
        <v>588</v>
      </c>
      <c r="I1166" s="173">
        <f>J1166+K1166</f>
        <v>6361.4</v>
      </c>
      <c r="J1166" s="173">
        <v>3798.3</v>
      </c>
      <c r="K1166" s="159">
        <v>2563.1</v>
      </c>
      <c r="L1166" s="76"/>
    </row>
    <row r="1167" spans="1:12" s="122" customFormat="1" ht="14.25" customHeight="1">
      <c r="A1167" s="70"/>
      <c r="B1167" s="71"/>
      <c r="C1167" s="88"/>
      <c r="D1167" s="231"/>
      <c r="E1167" s="86"/>
      <c r="F1167" s="87"/>
      <c r="G1167" s="329"/>
      <c r="H1167" s="171" t="s">
        <v>589</v>
      </c>
      <c r="I1167" s="173">
        <f>J1167+K1167</f>
        <v>12592.080999999998</v>
      </c>
      <c r="J1167" s="173">
        <v>1334.881</v>
      </c>
      <c r="K1167" s="159">
        <f>8810.8+2446.4</f>
        <v>11257.199999999999</v>
      </c>
      <c r="L1167" s="76"/>
    </row>
    <row r="1168" spans="1:12" s="122" customFormat="1" ht="16.5" customHeight="1">
      <c r="A1168" s="70"/>
      <c r="B1168" s="71"/>
      <c r="C1168" s="112"/>
      <c r="D1168" s="118"/>
      <c r="E1168" s="88"/>
      <c r="F1168" s="87"/>
      <c r="G1168" s="329"/>
      <c r="H1168" s="171" t="s">
        <v>590</v>
      </c>
      <c r="I1168" s="173">
        <f>J1168+K1168</f>
        <v>17881.5</v>
      </c>
      <c r="J1168" s="173">
        <v>2702.7</v>
      </c>
      <c r="K1168" s="159">
        <v>15178.8</v>
      </c>
      <c r="L1168" s="76"/>
    </row>
    <row r="1169" spans="1:12" s="122" customFormat="1" ht="18.75" customHeight="1">
      <c r="A1169" s="70"/>
      <c r="B1169" s="71"/>
      <c r="C1169" s="112"/>
      <c r="D1169" s="118"/>
      <c r="E1169" s="256"/>
      <c r="F1169" s="87"/>
      <c r="G1169" s="329"/>
      <c r="H1169" s="171" t="s">
        <v>475</v>
      </c>
      <c r="I1169" s="173">
        <f>J1169+K1169</f>
        <v>7732.8</v>
      </c>
      <c r="J1169" s="173">
        <v>7732.8</v>
      </c>
      <c r="K1169" s="159">
        <v>0</v>
      </c>
      <c r="L1169" s="76"/>
    </row>
    <row r="1170" spans="1:12" s="122" customFormat="1" ht="18" customHeight="1">
      <c r="A1170" s="70"/>
      <c r="B1170" s="71"/>
      <c r="C1170" s="112"/>
      <c r="D1170" s="118"/>
      <c r="E1170" s="256"/>
      <c r="F1170" s="87"/>
      <c r="G1170" s="329"/>
      <c r="H1170" s="37"/>
      <c r="I1170" s="173"/>
      <c r="J1170" s="293"/>
      <c r="K1170" s="293" t="s">
        <v>782</v>
      </c>
      <c r="L1170" s="76"/>
    </row>
    <row r="1171" spans="1:12" s="122" customFormat="1" ht="21.75" customHeight="1">
      <c r="A1171" s="70"/>
      <c r="B1171" s="71"/>
      <c r="C1171" s="112"/>
      <c r="D1171" s="118"/>
      <c r="E1171" s="256"/>
      <c r="F1171" s="264"/>
      <c r="G1171" s="329"/>
      <c r="H1171" s="37"/>
      <c r="I1171" s="173"/>
      <c r="J1171" s="293"/>
      <c r="K1171" s="293"/>
      <c r="L1171" s="76"/>
    </row>
    <row r="1172" spans="1:12" s="122" customFormat="1" ht="18.75" customHeight="1">
      <c r="A1172" s="70"/>
      <c r="B1172" s="71"/>
      <c r="C1172" s="112"/>
      <c r="D1172" s="118"/>
      <c r="E1172" s="256"/>
      <c r="F1172" s="264"/>
      <c r="G1172" s="329"/>
      <c r="H1172" s="37"/>
      <c r="I1172" s="173"/>
      <c r="J1172" s="293"/>
      <c r="K1172" s="293"/>
      <c r="L1172" s="76"/>
    </row>
    <row r="1173" spans="1:12" s="122" customFormat="1" ht="19.5" customHeight="1">
      <c r="A1173" s="70"/>
      <c r="B1173" s="71"/>
      <c r="C1173" s="112"/>
      <c r="D1173" s="118"/>
      <c r="E1173" s="256"/>
      <c r="F1173" s="300"/>
      <c r="G1173" s="329"/>
      <c r="H1173" s="37"/>
      <c r="I1173" s="173"/>
      <c r="J1173" s="293"/>
      <c r="K1173" s="293"/>
      <c r="L1173" s="76"/>
    </row>
    <row r="1174" spans="1:12" s="122" customFormat="1" ht="20.25" customHeight="1">
      <c r="A1174" s="70"/>
      <c r="B1174" s="71"/>
      <c r="C1174" s="112"/>
      <c r="D1174" s="118"/>
      <c r="E1174" s="256"/>
      <c r="F1174" s="300"/>
      <c r="G1174" s="329"/>
      <c r="H1174" s="37"/>
      <c r="I1174" s="173"/>
      <c r="J1174" s="293"/>
      <c r="K1174" s="293"/>
      <c r="L1174" s="76"/>
    </row>
    <row r="1175" spans="1:12" s="122" customFormat="1" ht="22.5" customHeight="1">
      <c r="A1175" s="70"/>
      <c r="B1175" s="71"/>
      <c r="C1175" s="112"/>
      <c r="D1175" s="118"/>
      <c r="E1175" s="256"/>
      <c r="F1175" s="300"/>
      <c r="G1175" s="329"/>
      <c r="H1175" s="37"/>
      <c r="I1175" s="173"/>
      <c r="J1175" s="293"/>
      <c r="K1175" s="293"/>
      <c r="L1175" s="76"/>
    </row>
    <row r="1176" spans="1:12" s="122" customFormat="1" ht="20.25" customHeight="1">
      <c r="A1176" s="52"/>
      <c r="B1176" s="53"/>
      <c r="C1176" s="113"/>
      <c r="D1176" s="114"/>
      <c r="E1176" s="257"/>
      <c r="F1176" s="115"/>
      <c r="G1176" s="330"/>
      <c r="H1176" s="212"/>
      <c r="I1176" s="212"/>
      <c r="J1176" s="212"/>
      <c r="K1176" s="212"/>
      <c r="L1176" s="116"/>
    </row>
    <row r="1177" spans="1:12" s="122" customFormat="1" ht="18" customHeight="1">
      <c r="A1177" s="10" t="s">
        <v>210</v>
      </c>
      <c r="B1177" s="67"/>
      <c r="C1177" s="84" t="s">
        <v>540</v>
      </c>
      <c r="D1177" s="137" t="s">
        <v>541</v>
      </c>
      <c r="E1177" s="84" t="s">
        <v>542</v>
      </c>
      <c r="F1177" s="84" t="s">
        <v>543</v>
      </c>
      <c r="G1177" s="85" t="s">
        <v>244</v>
      </c>
      <c r="H1177" s="327" t="s">
        <v>45</v>
      </c>
      <c r="I1177" s="305">
        <f>J1177+K1177</f>
        <v>299435.51800000004</v>
      </c>
      <c r="J1177" s="305">
        <f>SUM(J1178:J1180)</f>
        <v>219837.923</v>
      </c>
      <c r="K1177" s="305">
        <f>SUM(K1178:K1180)</f>
        <v>79597.595</v>
      </c>
      <c r="L1177" s="280"/>
    </row>
    <row r="1178" spans="1:12" s="122" customFormat="1" ht="18" customHeight="1">
      <c r="A1178" s="68"/>
      <c r="B1178" s="69"/>
      <c r="C1178" s="88"/>
      <c r="D1178" s="130"/>
      <c r="E1178" s="86"/>
      <c r="F1178" s="86"/>
      <c r="G1178" s="87"/>
      <c r="H1178" s="171" t="s">
        <v>587</v>
      </c>
      <c r="I1178" s="143">
        <f>SUM(J1178:K1178)</f>
        <v>131552.43300000002</v>
      </c>
      <c r="J1178" s="169">
        <v>86552.433</v>
      </c>
      <c r="K1178" s="143">
        <v>45000</v>
      </c>
      <c r="L1178" s="76"/>
    </row>
    <row r="1179" spans="1:12" s="122" customFormat="1" ht="18" customHeight="1">
      <c r="A1179" s="70"/>
      <c r="B1179" s="71"/>
      <c r="C1179" s="88"/>
      <c r="D1179" s="130"/>
      <c r="E1179" s="86"/>
      <c r="F1179" s="86"/>
      <c r="G1179" s="87"/>
      <c r="H1179" s="171" t="s">
        <v>588</v>
      </c>
      <c r="I1179" s="143">
        <f>SUM(J1179:K1179)</f>
        <v>97787.535</v>
      </c>
      <c r="J1179" s="169">
        <v>75176.435</v>
      </c>
      <c r="K1179" s="143">
        <v>22611.1</v>
      </c>
      <c r="L1179" s="76"/>
    </row>
    <row r="1180" spans="1:12" s="122" customFormat="1" ht="18" customHeight="1">
      <c r="A1180" s="70"/>
      <c r="B1180" s="71"/>
      <c r="C1180" s="88"/>
      <c r="D1180" s="118"/>
      <c r="E1180" s="256"/>
      <c r="F1180" s="86"/>
      <c r="G1180" s="87"/>
      <c r="H1180" s="171" t="s">
        <v>589</v>
      </c>
      <c r="I1180" s="143">
        <f>SUM(J1180:K1180)</f>
        <v>70095.55</v>
      </c>
      <c r="J1180" s="169">
        <v>58109.055</v>
      </c>
      <c r="K1180" s="143">
        <v>11986.495</v>
      </c>
      <c r="L1180" s="76"/>
    </row>
    <row r="1181" spans="1:12" s="122" customFormat="1" ht="18" customHeight="1">
      <c r="A1181" s="70"/>
      <c r="B1181" s="71"/>
      <c r="C1181" s="88"/>
      <c r="D1181" s="118"/>
      <c r="E1181" s="256"/>
      <c r="F1181" s="86"/>
      <c r="G1181" s="87"/>
      <c r="H1181" s="120"/>
      <c r="I1181" s="109"/>
      <c r="J1181" s="120"/>
      <c r="K1181" s="211"/>
      <c r="L1181" s="76"/>
    </row>
    <row r="1182" spans="1:12" s="122" customFormat="1" ht="18" customHeight="1">
      <c r="A1182" s="70"/>
      <c r="B1182" s="71"/>
      <c r="C1182" s="199"/>
      <c r="D1182" s="118"/>
      <c r="E1182" s="256"/>
      <c r="F1182" s="256"/>
      <c r="G1182" s="264"/>
      <c r="H1182" s="120"/>
      <c r="I1182" s="109"/>
      <c r="J1182" s="120"/>
      <c r="K1182" s="211"/>
      <c r="L1182" s="76"/>
    </row>
    <row r="1183" spans="1:12" s="122" customFormat="1" ht="18" customHeight="1">
      <c r="A1183" s="70"/>
      <c r="B1183" s="71"/>
      <c r="C1183" s="199"/>
      <c r="D1183" s="118"/>
      <c r="E1183" s="256"/>
      <c r="F1183" s="256"/>
      <c r="G1183" s="264"/>
      <c r="H1183" s="120"/>
      <c r="I1183" s="109"/>
      <c r="J1183" s="120"/>
      <c r="K1183" s="211"/>
      <c r="L1183" s="76"/>
    </row>
    <row r="1184" spans="1:12" s="122" customFormat="1" ht="18" customHeight="1">
      <c r="A1184" s="50"/>
      <c r="B1184" s="74"/>
      <c r="C1184" s="199"/>
      <c r="D1184" s="118"/>
      <c r="E1184" s="256"/>
      <c r="F1184" s="256"/>
      <c r="G1184" s="264"/>
      <c r="H1184" s="120"/>
      <c r="I1184" s="109"/>
      <c r="J1184" s="120"/>
      <c r="K1184" s="211"/>
      <c r="L1184" s="76"/>
    </row>
    <row r="1185" spans="1:12" s="122" customFormat="1" ht="18" customHeight="1">
      <c r="A1185" s="50"/>
      <c r="B1185" s="74"/>
      <c r="C1185" s="199"/>
      <c r="D1185" s="118"/>
      <c r="E1185" s="256"/>
      <c r="F1185" s="256"/>
      <c r="G1185" s="264"/>
      <c r="H1185" s="120"/>
      <c r="I1185" s="109"/>
      <c r="J1185" s="120"/>
      <c r="K1185" s="211"/>
      <c r="L1185" s="76"/>
    </row>
    <row r="1186" spans="1:12" s="122" customFormat="1" ht="18" customHeight="1">
      <c r="A1186" s="50"/>
      <c r="B1186" s="74"/>
      <c r="C1186" s="199"/>
      <c r="D1186" s="118"/>
      <c r="E1186" s="256"/>
      <c r="F1186" s="256"/>
      <c r="G1186" s="264"/>
      <c r="H1186" s="120"/>
      <c r="I1186" s="109"/>
      <c r="J1186" s="120"/>
      <c r="K1186" s="211"/>
      <c r="L1186" s="76"/>
    </row>
    <row r="1187" spans="1:12" s="122" customFormat="1" ht="18" customHeight="1">
      <c r="A1187" s="50"/>
      <c r="B1187" s="74"/>
      <c r="C1187" s="199"/>
      <c r="D1187" s="118"/>
      <c r="E1187" s="256"/>
      <c r="F1187" s="256"/>
      <c r="G1187" s="264"/>
      <c r="H1187" s="120"/>
      <c r="I1187" s="109"/>
      <c r="J1187" s="120"/>
      <c r="K1187" s="211"/>
      <c r="L1187" s="76"/>
    </row>
    <row r="1188" spans="1:12" s="122" customFormat="1" ht="18" customHeight="1">
      <c r="A1188" s="50"/>
      <c r="B1188" s="74"/>
      <c r="C1188" s="199"/>
      <c r="D1188" s="118"/>
      <c r="E1188" s="256"/>
      <c r="F1188" s="256"/>
      <c r="G1188" s="264"/>
      <c r="H1188" s="120"/>
      <c r="I1188" s="109"/>
      <c r="J1188" s="120"/>
      <c r="K1188" s="109"/>
      <c r="L1188" s="76"/>
    </row>
    <row r="1189" spans="1:12" s="122" customFormat="1" ht="18" customHeight="1">
      <c r="A1189" s="50"/>
      <c r="B1189" s="74"/>
      <c r="C1189" s="199"/>
      <c r="D1189" s="118"/>
      <c r="E1189" s="256"/>
      <c r="F1189" s="256"/>
      <c r="G1189" s="264"/>
      <c r="H1189" s="120"/>
      <c r="I1189" s="109"/>
      <c r="J1189" s="120"/>
      <c r="K1189" s="109"/>
      <c r="L1189" s="76"/>
    </row>
    <row r="1190" spans="1:12" s="122" customFormat="1" ht="21.75" customHeight="1">
      <c r="A1190" s="52"/>
      <c r="B1190" s="75"/>
      <c r="C1190" s="181"/>
      <c r="D1190" s="299"/>
      <c r="E1190" s="257"/>
      <c r="F1190" s="257"/>
      <c r="G1190" s="274"/>
      <c r="H1190" s="278"/>
      <c r="I1190" s="113"/>
      <c r="J1190" s="278"/>
      <c r="K1190" s="113"/>
      <c r="L1190" s="116"/>
    </row>
    <row r="1191" spans="1:12" s="122" customFormat="1" ht="24" customHeight="1">
      <c r="A1191" s="10" t="s">
        <v>173</v>
      </c>
      <c r="B1191" s="67"/>
      <c r="C1191" s="84" t="s">
        <v>784</v>
      </c>
      <c r="D1191" s="206" t="s">
        <v>175</v>
      </c>
      <c r="E1191" s="84" t="s">
        <v>542</v>
      </c>
      <c r="F1191" s="84" t="s">
        <v>176</v>
      </c>
      <c r="G1191" s="85" t="s">
        <v>177</v>
      </c>
      <c r="H1191" s="327" t="s">
        <v>45</v>
      </c>
      <c r="I1191" s="183">
        <f>J1191+K1191</f>
        <v>2889397.5100000002</v>
      </c>
      <c r="J1191" s="183">
        <f>SUM(J1192:J1199)</f>
        <v>110738.62</v>
      </c>
      <c r="K1191" s="158">
        <f>SUM(K1192:K1199)</f>
        <v>2778658.89</v>
      </c>
      <c r="L1191" s="280"/>
    </row>
    <row r="1192" spans="1:12" s="122" customFormat="1" ht="19.5" customHeight="1">
      <c r="A1192" s="68"/>
      <c r="B1192" s="69"/>
      <c r="C1192" s="86"/>
      <c r="D1192" s="231"/>
      <c r="E1192" s="86"/>
      <c r="F1192" s="86"/>
      <c r="G1192" s="87"/>
      <c r="H1192" s="171" t="s">
        <v>587</v>
      </c>
      <c r="I1192" s="173">
        <f>SUM(J1192:K1192)</f>
        <v>0</v>
      </c>
      <c r="J1192" s="173">
        <v>0</v>
      </c>
      <c r="K1192" s="159">
        <v>0</v>
      </c>
      <c r="L1192" s="76"/>
    </row>
    <row r="1193" spans="1:12" s="122" customFormat="1" ht="21.75" customHeight="1">
      <c r="A1193" s="50"/>
      <c r="B1193" s="74"/>
      <c r="C1193" s="86"/>
      <c r="D1193" s="231"/>
      <c r="E1193" s="86"/>
      <c r="F1193" s="86"/>
      <c r="G1193" s="87"/>
      <c r="H1193" s="171" t="s">
        <v>588</v>
      </c>
      <c r="I1193" s="173">
        <f>J1193+K1193</f>
        <v>17542.89</v>
      </c>
      <c r="J1193" s="173">
        <v>226</v>
      </c>
      <c r="K1193" s="159">
        <f>1528.29+15788.6</f>
        <v>17316.89</v>
      </c>
      <c r="L1193" s="76"/>
    </row>
    <row r="1194" spans="1:12" s="122" customFormat="1" ht="22.5" customHeight="1">
      <c r="A1194" s="50"/>
      <c r="B1194" s="74"/>
      <c r="C1194" s="86"/>
      <c r="D1194" s="231"/>
      <c r="E1194" s="256"/>
      <c r="F1194" s="88"/>
      <c r="G1194" s="87"/>
      <c r="H1194" s="171" t="s">
        <v>589</v>
      </c>
      <c r="I1194" s="173">
        <f>J1194+K1194</f>
        <v>19301.5</v>
      </c>
      <c r="J1194" s="173">
        <v>471.6</v>
      </c>
      <c r="K1194" s="159">
        <f>9872.5+8957.4</f>
        <v>18829.9</v>
      </c>
      <c r="L1194" s="76"/>
    </row>
    <row r="1195" spans="1:12" s="122" customFormat="1" ht="20.25" customHeight="1">
      <c r="A1195" s="50"/>
      <c r="B1195" s="74"/>
      <c r="C1195" s="166"/>
      <c r="D1195" s="196"/>
      <c r="E1195" s="256"/>
      <c r="F1195" s="88"/>
      <c r="G1195" s="87"/>
      <c r="H1195" s="171" t="s">
        <v>590</v>
      </c>
      <c r="I1195" s="173">
        <f>J1195+K1195</f>
        <v>1880</v>
      </c>
      <c r="J1195" s="173">
        <v>94</v>
      </c>
      <c r="K1195" s="159">
        <v>1786</v>
      </c>
      <c r="L1195" s="76"/>
    </row>
    <row r="1196" spans="1:12" s="122" customFormat="1" ht="23.25" customHeight="1">
      <c r="A1196" s="50"/>
      <c r="B1196" s="74"/>
      <c r="C1196" s="109"/>
      <c r="D1196" s="118"/>
      <c r="E1196" s="256"/>
      <c r="F1196" s="88"/>
      <c r="G1196" s="87"/>
      <c r="H1196" s="171" t="s">
        <v>475</v>
      </c>
      <c r="I1196" s="331">
        <f>SUM(J1196:K1196)</f>
        <v>548373.75</v>
      </c>
      <c r="J1196" s="169">
        <v>28447.62</v>
      </c>
      <c r="K1196" s="143">
        <v>519926.13</v>
      </c>
      <c r="L1196" s="76"/>
    </row>
    <row r="1197" spans="1:12" s="122" customFormat="1" ht="20.25" customHeight="1">
      <c r="A1197" s="50"/>
      <c r="B1197" s="74"/>
      <c r="C1197" s="109"/>
      <c r="D1197" s="118"/>
      <c r="E1197" s="256"/>
      <c r="F1197" s="88"/>
      <c r="G1197" s="87"/>
      <c r="H1197" s="74" t="s">
        <v>798</v>
      </c>
      <c r="I1197" s="331">
        <f>SUM(J1197:K1197)</f>
        <v>869025.75</v>
      </c>
      <c r="J1197" s="169">
        <v>35720.4</v>
      </c>
      <c r="K1197" s="143">
        <v>833305.35</v>
      </c>
      <c r="L1197" s="76"/>
    </row>
    <row r="1198" spans="1:12" s="122" customFormat="1" ht="21.75" customHeight="1">
      <c r="A1198" s="50"/>
      <c r="B1198" s="74"/>
      <c r="C1198" s="109"/>
      <c r="D1198" s="118"/>
      <c r="E1198" s="256"/>
      <c r="F1198" s="88"/>
      <c r="G1198" s="87"/>
      <c r="H1198" s="74" t="s">
        <v>799</v>
      </c>
      <c r="I1198" s="331">
        <f>SUM(J1198:K1198)</f>
        <v>779310</v>
      </c>
      <c r="J1198" s="169">
        <v>28363.4</v>
      </c>
      <c r="K1198" s="143">
        <v>750946.6</v>
      </c>
      <c r="L1198" s="76"/>
    </row>
    <row r="1199" spans="1:12" s="122" customFormat="1" ht="24.75" customHeight="1">
      <c r="A1199" s="50"/>
      <c r="B1199" s="74"/>
      <c r="C1199" s="109"/>
      <c r="D1199" s="118"/>
      <c r="E1199" s="256"/>
      <c r="F1199" s="88"/>
      <c r="G1199" s="87"/>
      <c r="H1199" s="74" t="s">
        <v>800</v>
      </c>
      <c r="I1199" s="331">
        <f>SUM(J1199:K1199)</f>
        <v>653963.62</v>
      </c>
      <c r="J1199" s="169">
        <v>17415.6</v>
      </c>
      <c r="K1199" s="143">
        <v>636548.02</v>
      </c>
      <c r="L1199" s="76"/>
    </row>
    <row r="1200" spans="1:12" s="122" customFormat="1" ht="12" customHeight="1">
      <c r="A1200" s="50"/>
      <c r="B1200" s="74"/>
      <c r="C1200" s="109"/>
      <c r="D1200" s="118"/>
      <c r="E1200" s="256"/>
      <c r="F1200" s="88"/>
      <c r="G1200" s="87"/>
      <c r="H1200" s="120"/>
      <c r="I1200" s="109"/>
      <c r="J1200" s="120"/>
      <c r="K1200" s="109"/>
      <c r="L1200" s="76"/>
    </row>
    <row r="1201" spans="1:12" s="122" customFormat="1" ht="12" customHeight="1">
      <c r="A1201" s="50"/>
      <c r="B1201" s="74"/>
      <c r="C1201" s="109"/>
      <c r="D1201" s="118"/>
      <c r="E1201" s="256"/>
      <c r="F1201" s="256"/>
      <c r="G1201" s="264"/>
      <c r="H1201" s="120"/>
      <c r="I1201" s="109"/>
      <c r="J1201" s="120"/>
      <c r="K1201" s="109"/>
      <c r="L1201" s="76"/>
    </row>
    <row r="1202" spans="1:12" s="122" customFormat="1" ht="12" customHeight="1">
      <c r="A1202" s="50"/>
      <c r="B1202" s="74"/>
      <c r="C1202" s="109"/>
      <c r="D1202" s="118"/>
      <c r="E1202" s="256"/>
      <c r="F1202" s="256"/>
      <c r="G1202" s="264"/>
      <c r="H1202" s="120"/>
      <c r="I1202" s="109"/>
      <c r="J1202" s="120"/>
      <c r="K1202" s="109"/>
      <c r="L1202" s="76"/>
    </row>
    <row r="1203" spans="1:12" s="122" customFormat="1" ht="12" customHeight="1">
      <c r="A1203" s="50"/>
      <c r="B1203" s="74"/>
      <c r="C1203" s="109"/>
      <c r="D1203" s="118"/>
      <c r="E1203" s="256"/>
      <c r="F1203" s="256"/>
      <c r="G1203" s="264"/>
      <c r="H1203" s="120"/>
      <c r="I1203" s="109"/>
      <c r="J1203" s="120"/>
      <c r="K1203" s="109"/>
      <c r="L1203" s="76"/>
    </row>
    <row r="1204" spans="1:12" s="122" customFormat="1" ht="12" customHeight="1">
      <c r="A1204" s="52"/>
      <c r="B1204" s="75"/>
      <c r="C1204" s="113"/>
      <c r="D1204" s="299"/>
      <c r="E1204" s="257"/>
      <c r="F1204" s="257"/>
      <c r="G1204" s="274"/>
      <c r="H1204" s="278"/>
      <c r="I1204" s="113"/>
      <c r="J1204" s="278"/>
      <c r="K1204" s="113"/>
      <c r="L1204" s="116"/>
    </row>
    <row r="1205" spans="1:12" s="122" customFormat="1" ht="15.75" customHeight="1">
      <c r="A1205" s="10" t="s">
        <v>243</v>
      </c>
      <c r="B1205" s="67"/>
      <c r="C1205" s="84" t="s">
        <v>226</v>
      </c>
      <c r="D1205" s="137" t="s">
        <v>373</v>
      </c>
      <c r="E1205" s="332" t="s">
        <v>227</v>
      </c>
      <c r="F1205" s="84" t="s">
        <v>229</v>
      </c>
      <c r="G1205" s="85" t="s">
        <v>230</v>
      </c>
      <c r="H1205" s="327" t="s">
        <v>45</v>
      </c>
      <c r="I1205" s="183">
        <f>J1205+K1205</f>
        <v>0</v>
      </c>
      <c r="J1205" s="328">
        <f>SUM(J1206:J1210)</f>
        <v>0</v>
      </c>
      <c r="K1205" s="328">
        <f>SUM(K1206:K1210)</f>
        <v>0</v>
      </c>
      <c r="L1205" s="291" t="s">
        <v>599</v>
      </c>
    </row>
    <row r="1206" spans="1:12" s="122" customFormat="1" ht="21" customHeight="1">
      <c r="A1206" s="68"/>
      <c r="B1206" s="69"/>
      <c r="C1206" s="86"/>
      <c r="D1206" s="130"/>
      <c r="E1206" s="256"/>
      <c r="F1206" s="88"/>
      <c r="G1206" s="264"/>
      <c r="H1206" s="171" t="s">
        <v>587</v>
      </c>
      <c r="I1206" s="173">
        <f>SUM(J1206:K1206)</f>
        <v>0</v>
      </c>
      <c r="J1206" s="173">
        <v>0</v>
      </c>
      <c r="K1206" s="173">
        <v>0</v>
      </c>
      <c r="L1206" s="130"/>
    </row>
    <row r="1207" spans="1:12" s="122" customFormat="1" ht="15" customHeight="1">
      <c r="A1207" s="50"/>
      <c r="B1207" s="74"/>
      <c r="C1207" s="86"/>
      <c r="D1207" s="130"/>
      <c r="E1207" s="256"/>
      <c r="F1207" s="88"/>
      <c r="G1207" s="264"/>
      <c r="H1207" s="120"/>
      <c r="I1207" s="109"/>
      <c r="J1207" s="120"/>
      <c r="K1207" s="109"/>
      <c r="L1207" s="130"/>
    </row>
    <row r="1208" spans="1:12" s="122" customFormat="1" ht="18.75" customHeight="1">
      <c r="A1208" s="50"/>
      <c r="B1208" s="74"/>
      <c r="C1208" s="86"/>
      <c r="D1208" s="118"/>
      <c r="E1208" s="256"/>
      <c r="F1208" s="88"/>
      <c r="G1208" s="264"/>
      <c r="H1208" s="120"/>
      <c r="I1208" s="109"/>
      <c r="J1208" s="120"/>
      <c r="K1208" s="109"/>
      <c r="L1208" s="130"/>
    </row>
    <row r="1209" spans="1:12" s="122" customFormat="1" ht="18" customHeight="1">
      <c r="A1209" s="50"/>
      <c r="B1209" s="74"/>
      <c r="C1209" s="86"/>
      <c r="D1209" s="118"/>
      <c r="E1209" s="256"/>
      <c r="F1209" s="88"/>
      <c r="G1209" s="264"/>
      <c r="H1209" s="120"/>
      <c r="I1209" s="109"/>
      <c r="J1209" s="120"/>
      <c r="K1209" s="109"/>
      <c r="L1209" s="130"/>
    </row>
    <row r="1210" spans="1:12" s="122" customFormat="1" ht="17.25" customHeight="1">
      <c r="A1210" s="50"/>
      <c r="B1210" s="74"/>
      <c r="C1210" s="86"/>
      <c r="D1210" s="118"/>
      <c r="E1210" s="256"/>
      <c r="F1210" s="88"/>
      <c r="G1210" s="264"/>
      <c r="H1210" s="120"/>
      <c r="I1210" s="109"/>
      <c r="J1210" s="120"/>
      <c r="K1210" s="109"/>
      <c r="L1210" s="130"/>
    </row>
    <row r="1211" spans="1:12" s="122" customFormat="1" ht="20.25" customHeight="1">
      <c r="A1211" s="50"/>
      <c r="B1211" s="74"/>
      <c r="C1211" s="86"/>
      <c r="D1211" s="118"/>
      <c r="E1211" s="256"/>
      <c r="F1211" s="88"/>
      <c r="G1211" s="264"/>
      <c r="H1211" s="120"/>
      <c r="I1211" s="109"/>
      <c r="J1211" s="120"/>
      <c r="K1211" s="109"/>
      <c r="L1211" s="130"/>
    </row>
    <row r="1212" spans="1:12" s="122" customFormat="1" ht="20.25" customHeight="1">
      <c r="A1212" s="50"/>
      <c r="B1212" s="74"/>
      <c r="C1212" s="86"/>
      <c r="D1212" s="118"/>
      <c r="E1212" s="256"/>
      <c r="F1212" s="88"/>
      <c r="G1212" s="264"/>
      <c r="H1212" s="120"/>
      <c r="I1212" s="109"/>
      <c r="J1212" s="120"/>
      <c r="K1212" s="109"/>
      <c r="L1212" s="130"/>
    </row>
    <row r="1213" spans="1:12" s="122" customFormat="1" ht="17.25" customHeight="1">
      <c r="A1213" s="50"/>
      <c r="B1213" s="74"/>
      <c r="C1213" s="86"/>
      <c r="D1213" s="118"/>
      <c r="E1213" s="256"/>
      <c r="F1213" s="88"/>
      <c r="G1213" s="264"/>
      <c r="H1213" s="120"/>
      <c r="I1213" s="109"/>
      <c r="J1213" s="120"/>
      <c r="K1213" s="109"/>
      <c r="L1213" s="130"/>
    </row>
    <row r="1214" spans="1:12" s="122" customFormat="1" ht="15.75" customHeight="1">
      <c r="A1214" s="52"/>
      <c r="B1214" s="75"/>
      <c r="C1214" s="178"/>
      <c r="D1214" s="299"/>
      <c r="E1214" s="257"/>
      <c r="F1214" s="257"/>
      <c r="G1214" s="274"/>
      <c r="H1214" s="278"/>
      <c r="I1214" s="113"/>
      <c r="J1214" s="278"/>
      <c r="K1214" s="113"/>
      <c r="L1214" s="132"/>
    </row>
    <row r="1215" spans="1:12" s="122" customFormat="1" ht="27.75" customHeight="1">
      <c r="A1215" s="10" t="s">
        <v>405</v>
      </c>
      <c r="B1215" s="67"/>
      <c r="C1215" s="84" t="s">
        <v>407</v>
      </c>
      <c r="D1215" s="206" t="s">
        <v>406</v>
      </c>
      <c r="E1215" s="84" t="s">
        <v>408</v>
      </c>
      <c r="F1215" s="84" t="s">
        <v>409</v>
      </c>
      <c r="G1215" s="85" t="s">
        <v>410</v>
      </c>
      <c r="H1215" s="333" t="s">
        <v>188</v>
      </c>
      <c r="I1215" s="334">
        <f>J1215+K1215</f>
        <v>42372.903999999995</v>
      </c>
      <c r="J1215" s="334">
        <f>SUM(J1217:J1222)</f>
        <v>42372.903999999995</v>
      </c>
      <c r="K1215" s="334">
        <f>SUM(K1217:K1222)</f>
        <v>0</v>
      </c>
      <c r="L1215" s="280"/>
    </row>
    <row r="1216" spans="1:12" s="122" customFormat="1" ht="20.25" customHeight="1">
      <c r="A1216" s="68"/>
      <c r="B1216" s="69"/>
      <c r="C1216" s="88"/>
      <c r="D1216" s="231"/>
      <c r="E1216" s="86"/>
      <c r="F1216" s="86"/>
      <c r="G1216" s="261"/>
      <c r="H1216" s="120"/>
      <c r="I1216" s="331"/>
      <c r="J1216" s="335"/>
      <c r="K1216" s="331"/>
      <c r="L1216" s="76"/>
    </row>
    <row r="1217" spans="1:12" s="122" customFormat="1" ht="21.75" customHeight="1">
      <c r="A1217" s="50"/>
      <c r="B1217" s="74"/>
      <c r="C1217" s="88"/>
      <c r="D1217" s="231"/>
      <c r="E1217" s="86"/>
      <c r="F1217" s="86"/>
      <c r="G1217" s="261"/>
      <c r="H1217" s="171" t="s">
        <v>693</v>
      </c>
      <c r="I1217" s="331">
        <f aca="true" t="shared" si="11" ref="I1217:I1222">SUM(J1217:K1217)</f>
        <v>3200.128</v>
      </c>
      <c r="J1217" s="335">
        <v>3200.128</v>
      </c>
      <c r="K1217" s="331">
        <v>0</v>
      </c>
      <c r="L1217" s="76"/>
    </row>
    <row r="1218" spans="1:12" s="122" customFormat="1" ht="18" customHeight="1">
      <c r="A1218" s="50"/>
      <c r="B1218" s="74"/>
      <c r="C1218" s="88"/>
      <c r="D1218" s="231"/>
      <c r="E1218" s="256"/>
      <c r="F1218" s="86"/>
      <c r="G1218" s="261"/>
      <c r="H1218" s="171" t="s">
        <v>694</v>
      </c>
      <c r="I1218" s="331">
        <f t="shared" si="11"/>
        <v>5699.333</v>
      </c>
      <c r="J1218" s="335">
        <v>5699.333</v>
      </c>
      <c r="K1218" s="331">
        <v>0</v>
      </c>
      <c r="L1218" s="76"/>
    </row>
    <row r="1219" spans="1:12" s="122" customFormat="1" ht="18" customHeight="1">
      <c r="A1219" s="50"/>
      <c r="B1219" s="74"/>
      <c r="C1219" s="88"/>
      <c r="D1219" s="196"/>
      <c r="E1219" s="256"/>
      <c r="F1219" s="86"/>
      <c r="G1219" s="261"/>
      <c r="H1219" s="171" t="s">
        <v>695</v>
      </c>
      <c r="I1219" s="331">
        <f t="shared" si="11"/>
        <v>6085.383</v>
      </c>
      <c r="J1219" s="335">
        <v>6085.383</v>
      </c>
      <c r="K1219" s="331">
        <v>0</v>
      </c>
      <c r="L1219" s="76"/>
    </row>
    <row r="1220" spans="1:12" s="122" customFormat="1" ht="21" customHeight="1">
      <c r="A1220" s="50"/>
      <c r="B1220" s="74"/>
      <c r="C1220" s="109"/>
      <c r="D1220" s="118"/>
      <c r="E1220" s="256"/>
      <c r="F1220" s="86"/>
      <c r="G1220" s="87" t="s">
        <v>692</v>
      </c>
      <c r="H1220" s="171" t="s">
        <v>696</v>
      </c>
      <c r="I1220" s="331">
        <f t="shared" si="11"/>
        <v>8733.58</v>
      </c>
      <c r="J1220" s="335">
        <v>8733.58</v>
      </c>
      <c r="K1220" s="331">
        <v>0</v>
      </c>
      <c r="L1220" s="76"/>
    </row>
    <row r="1221" spans="1:12" s="122" customFormat="1" ht="21.75" customHeight="1">
      <c r="A1221" s="50"/>
      <c r="B1221" s="74"/>
      <c r="C1221" s="109"/>
      <c r="D1221" s="118"/>
      <c r="E1221" s="256"/>
      <c r="F1221" s="88"/>
      <c r="G1221" s="261"/>
      <c r="H1221" s="74" t="s">
        <v>697</v>
      </c>
      <c r="I1221" s="331">
        <f t="shared" si="11"/>
        <v>9100.57</v>
      </c>
      <c r="J1221" s="335">
        <v>9100.57</v>
      </c>
      <c r="K1221" s="331">
        <v>0</v>
      </c>
      <c r="L1221" s="76"/>
    </row>
    <row r="1222" spans="1:12" s="122" customFormat="1" ht="18.75" customHeight="1">
      <c r="A1222" s="50"/>
      <c r="B1222" s="74"/>
      <c r="C1222" s="109"/>
      <c r="D1222" s="118"/>
      <c r="E1222" s="256"/>
      <c r="F1222" s="88"/>
      <c r="G1222" s="261"/>
      <c r="H1222" s="74" t="s">
        <v>698</v>
      </c>
      <c r="I1222" s="331">
        <f t="shared" si="11"/>
        <v>9553.91</v>
      </c>
      <c r="J1222" s="335">
        <v>9553.91</v>
      </c>
      <c r="K1222" s="331">
        <v>0</v>
      </c>
      <c r="L1222" s="76"/>
    </row>
    <row r="1223" spans="1:12" s="122" customFormat="1" ht="18" customHeight="1">
      <c r="A1223" s="50"/>
      <c r="B1223" s="74"/>
      <c r="C1223" s="109"/>
      <c r="D1223" s="118"/>
      <c r="E1223" s="256"/>
      <c r="F1223" s="88"/>
      <c r="G1223" s="261"/>
      <c r="H1223" s="120"/>
      <c r="I1223" s="109"/>
      <c r="J1223" s="120"/>
      <c r="K1223" s="109"/>
      <c r="L1223" s="76"/>
    </row>
    <row r="1224" spans="1:12" s="122" customFormat="1" ht="18" customHeight="1">
      <c r="A1224" s="50"/>
      <c r="B1224" s="74"/>
      <c r="C1224" s="109"/>
      <c r="D1224" s="118"/>
      <c r="E1224" s="256"/>
      <c r="F1224" s="88"/>
      <c r="G1224" s="261"/>
      <c r="H1224" s="120"/>
      <c r="I1224" s="109"/>
      <c r="J1224" s="120"/>
      <c r="K1224" s="109"/>
      <c r="L1224" s="76"/>
    </row>
    <row r="1225" spans="1:12" s="122" customFormat="1" ht="18" customHeight="1">
      <c r="A1225" s="50"/>
      <c r="B1225" s="74"/>
      <c r="C1225" s="109"/>
      <c r="D1225" s="118"/>
      <c r="E1225" s="256"/>
      <c r="F1225" s="256"/>
      <c r="G1225" s="261"/>
      <c r="H1225" s="120"/>
      <c r="I1225" s="109"/>
      <c r="J1225" s="120"/>
      <c r="K1225" s="109"/>
      <c r="L1225" s="76"/>
    </row>
    <row r="1226" spans="1:12" s="122" customFormat="1" ht="18" customHeight="1">
      <c r="A1226" s="50"/>
      <c r="B1226" s="74"/>
      <c r="C1226" s="109"/>
      <c r="D1226" s="118"/>
      <c r="E1226" s="256"/>
      <c r="F1226" s="256"/>
      <c r="G1226" s="261"/>
      <c r="H1226" s="120"/>
      <c r="I1226" s="109"/>
      <c r="J1226" s="120"/>
      <c r="K1226" s="109"/>
      <c r="L1226" s="76"/>
    </row>
    <row r="1227" spans="1:12" s="122" customFormat="1" ht="18" customHeight="1">
      <c r="A1227" s="50"/>
      <c r="B1227" s="74"/>
      <c r="C1227" s="109"/>
      <c r="D1227" s="118"/>
      <c r="E1227" s="256"/>
      <c r="F1227" s="256"/>
      <c r="G1227" s="261"/>
      <c r="H1227" s="120"/>
      <c r="I1227" s="109"/>
      <c r="J1227" s="120"/>
      <c r="K1227" s="109"/>
      <c r="L1227" s="76"/>
    </row>
    <row r="1228" spans="1:12" s="122" customFormat="1" ht="24" customHeight="1">
      <c r="A1228" s="52"/>
      <c r="B1228" s="75"/>
      <c r="C1228" s="113"/>
      <c r="D1228" s="299"/>
      <c r="E1228" s="257"/>
      <c r="F1228" s="257"/>
      <c r="G1228" s="263"/>
      <c r="H1228" s="278"/>
      <c r="I1228" s="113"/>
      <c r="J1228" s="278"/>
      <c r="K1228" s="113"/>
      <c r="L1228" s="116"/>
    </row>
    <row r="1229" spans="1:12" s="122" customFormat="1" ht="27" customHeight="1">
      <c r="A1229" s="10" t="s">
        <v>496</v>
      </c>
      <c r="B1229" s="67"/>
      <c r="C1229" s="84" t="s">
        <v>497</v>
      </c>
      <c r="D1229" s="84" t="s">
        <v>498</v>
      </c>
      <c r="E1229" s="84" t="s">
        <v>438</v>
      </c>
      <c r="F1229" s="84" t="s">
        <v>499</v>
      </c>
      <c r="G1229" s="302" t="s">
        <v>706</v>
      </c>
      <c r="H1229" s="336" t="s">
        <v>707</v>
      </c>
      <c r="I1229" s="337">
        <f>J1229+K1229</f>
        <v>353809.076</v>
      </c>
      <c r="J1229" s="334">
        <f>SUM(J1231:J1235)</f>
        <v>23500.776</v>
      </c>
      <c r="K1229" s="338">
        <f>SUM(K1231:K1235)</f>
        <v>330308.3</v>
      </c>
      <c r="L1229" s="280"/>
    </row>
    <row r="1230" spans="1:12" s="122" customFormat="1" ht="15.75" customHeight="1">
      <c r="A1230" s="68"/>
      <c r="B1230" s="69"/>
      <c r="C1230" s="86"/>
      <c r="D1230" s="88"/>
      <c r="E1230" s="86"/>
      <c r="F1230" s="88"/>
      <c r="G1230" s="339"/>
      <c r="H1230" s="109"/>
      <c r="I1230" s="120"/>
      <c r="J1230" s="109"/>
      <c r="K1230" s="117"/>
      <c r="L1230" s="76"/>
    </row>
    <row r="1231" spans="1:12" s="122" customFormat="1" ht="15.75" customHeight="1">
      <c r="A1231" s="50"/>
      <c r="B1231" s="74"/>
      <c r="C1231" s="86"/>
      <c r="D1231" s="88"/>
      <c r="E1231" s="86"/>
      <c r="F1231" s="88"/>
      <c r="G1231" s="339"/>
      <c r="H1231" s="160" t="s">
        <v>693</v>
      </c>
      <c r="I1231" s="335">
        <f>J1231+K1231</f>
        <v>4150.4</v>
      </c>
      <c r="J1231" s="331">
        <v>2903.9</v>
      </c>
      <c r="K1231" s="340">
        <v>1246.5</v>
      </c>
      <c r="L1231" s="76"/>
    </row>
    <row r="1232" spans="1:12" s="122" customFormat="1" ht="15.75" customHeight="1">
      <c r="A1232" s="50"/>
      <c r="B1232" s="74"/>
      <c r="C1232" s="88"/>
      <c r="D1232" s="88"/>
      <c r="E1232" s="256"/>
      <c r="F1232" s="88"/>
      <c r="G1232" s="339"/>
      <c r="H1232" s="160" t="s">
        <v>694</v>
      </c>
      <c r="I1232" s="335">
        <f>J1232+K1232</f>
        <v>5030.18</v>
      </c>
      <c r="J1232" s="331">
        <v>3824.48</v>
      </c>
      <c r="K1232" s="340">
        <v>1205.7</v>
      </c>
      <c r="L1232" s="76"/>
    </row>
    <row r="1233" spans="1:12" s="122" customFormat="1" ht="15.75" customHeight="1">
      <c r="A1233" s="50"/>
      <c r="B1233" s="74"/>
      <c r="C1233" s="112"/>
      <c r="D1233" s="119"/>
      <c r="E1233" s="256"/>
      <c r="F1233" s="256"/>
      <c r="G1233" s="300"/>
      <c r="H1233" s="160" t="s">
        <v>695</v>
      </c>
      <c r="I1233" s="335">
        <f>J1233+K1233</f>
        <v>6780.58</v>
      </c>
      <c r="J1233" s="331">
        <v>3924.48</v>
      </c>
      <c r="K1233" s="340">
        <v>2856.1</v>
      </c>
      <c r="L1233" s="76"/>
    </row>
    <row r="1234" spans="1:12" s="122" customFormat="1" ht="15.75" customHeight="1">
      <c r="A1234" s="50"/>
      <c r="B1234" s="74"/>
      <c r="C1234" s="112"/>
      <c r="D1234" s="119"/>
      <c r="E1234" s="256"/>
      <c r="F1234" s="256"/>
      <c r="G1234" s="300"/>
      <c r="H1234" s="160" t="s">
        <v>696</v>
      </c>
      <c r="I1234" s="335">
        <f>J1234+K1234</f>
        <v>332350.008</v>
      </c>
      <c r="J1234" s="331">
        <v>7350.008</v>
      </c>
      <c r="K1234" s="340">
        <v>325000</v>
      </c>
      <c r="L1234" s="76"/>
    </row>
    <row r="1235" spans="1:12" s="122" customFormat="1" ht="15.75" customHeight="1">
      <c r="A1235" s="50"/>
      <c r="B1235" s="74"/>
      <c r="C1235" s="109"/>
      <c r="D1235" s="118"/>
      <c r="E1235" s="256"/>
      <c r="F1235" s="256"/>
      <c r="G1235" s="261"/>
      <c r="H1235" s="95" t="s">
        <v>697</v>
      </c>
      <c r="I1235" s="335">
        <f>J1235+K1235</f>
        <v>5497.908</v>
      </c>
      <c r="J1235" s="341">
        <v>5497.908</v>
      </c>
      <c r="K1235" s="340">
        <v>0</v>
      </c>
      <c r="L1235" s="76"/>
    </row>
    <row r="1236" spans="1:12" s="122" customFormat="1" ht="15.75" customHeight="1">
      <c r="A1236" s="50"/>
      <c r="B1236" s="74"/>
      <c r="C1236" s="109"/>
      <c r="D1236" s="118"/>
      <c r="E1236" s="256"/>
      <c r="F1236" s="256"/>
      <c r="G1236" s="261"/>
      <c r="H1236" s="120"/>
      <c r="I1236" s="109"/>
      <c r="J1236" s="120"/>
      <c r="K1236" s="109"/>
      <c r="L1236" s="76"/>
    </row>
    <row r="1237" spans="1:12" s="122" customFormat="1" ht="15.75" customHeight="1">
      <c r="A1237" s="52"/>
      <c r="B1237" s="75"/>
      <c r="C1237" s="113"/>
      <c r="D1237" s="299"/>
      <c r="E1237" s="257"/>
      <c r="F1237" s="257"/>
      <c r="G1237" s="263"/>
      <c r="H1237" s="278"/>
      <c r="I1237" s="113"/>
      <c r="J1237" s="278"/>
      <c r="K1237" s="113"/>
      <c r="L1237" s="116"/>
    </row>
    <row r="1238" spans="1:12" s="122" customFormat="1" ht="15.75" customHeight="1">
      <c r="A1238" s="10" t="s">
        <v>315</v>
      </c>
      <c r="B1238" s="67"/>
      <c r="C1238" s="84" t="s">
        <v>316</v>
      </c>
      <c r="D1238" s="206" t="s">
        <v>317</v>
      </c>
      <c r="E1238" s="84" t="s">
        <v>391</v>
      </c>
      <c r="F1238" s="84" t="s">
        <v>318</v>
      </c>
      <c r="G1238" s="342" t="s">
        <v>319</v>
      </c>
      <c r="H1238" s="336" t="s">
        <v>71</v>
      </c>
      <c r="I1238" s="101"/>
      <c r="J1238" s="101"/>
      <c r="K1238" s="101"/>
      <c r="L1238" s="291" t="s">
        <v>838</v>
      </c>
    </row>
    <row r="1239" spans="1:12" s="122" customFormat="1" ht="15.75" customHeight="1">
      <c r="A1239" s="68"/>
      <c r="B1239" s="69"/>
      <c r="C1239" s="86"/>
      <c r="D1239" s="231"/>
      <c r="E1239" s="86"/>
      <c r="F1239" s="86"/>
      <c r="G1239" s="343"/>
      <c r="H1239" s="344" t="s">
        <v>32</v>
      </c>
      <c r="I1239" s="345">
        <f>J1239+K1239</f>
        <v>1148.193</v>
      </c>
      <c r="J1239" s="345">
        <f>SUM(J1241:J1246)</f>
        <v>1148.193</v>
      </c>
      <c r="K1239" s="345">
        <f>SUM(K1241:K1246)</f>
        <v>0</v>
      </c>
      <c r="L1239" s="130"/>
    </row>
    <row r="1240" spans="1:12" s="122" customFormat="1" ht="15.75" customHeight="1">
      <c r="A1240" s="50"/>
      <c r="B1240" s="74"/>
      <c r="C1240" s="86"/>
      <c r="D1240" s="231"/>
      <c r="E1240" s="86"/>
      <c r="F1240" s="86"/>
      <c r="G1240" s="343"/>
      <c r="H1240" s="109"/>
      <c r="I1240" s="331"/>
      <c r="J1240" s="331"/>
      <c r="K1240" s="331"/>
      <c r="L1240" s="130"/>
    </row>
    <row r="1241" spans="1:12" s="122" customFormat="1" ht="15.75" customHeight="1">
      <c r="A1241" s="50"/>
      <c r="B1241" s="74"/>
      <c r="C1241" s="86"/>
      <c r="D1241" s="231"/>
      <c r="E1241" s="86"/>
      <c r="F1241" s="86"/>
      <c r="G1241" s="343"/>
      <c r="H1241" s="160" t="s">
        <v>693</v>
      </c>
      <c r="I1241" s="331">
        <f>SUM(J1241:K1241)</f>
        <v>331.153</v>
      </c>
      <c r="J1241" s="331">
        <v>331.153</v>
      </c>
      <c r="K1241" s="331">
        <v>0</v>
      </c>
      <c r="L1241" s="130"/>
    </row>
    <row r="1242" spans="1:12" s="122" customFormat="1" ht="15.75" customHeight="1">
      <c r="A1242" s="50"/>
      <c r="B1242" s="74"/>
      <c r="C1242" s="109"/>
      <c r="D1242" s="118"/>
      <c r="E1242" s="256"/>
      <c r="F1242" s="86"/>
      <c r="G1242" s="343"/>
      <c r="H1242" s="160" t="s">
        <v>694</v>
      </c>
      <c r="I1242" s="331">
        <f>SUM(J1242:K1242)</f>
        <v>817.04</v>
      </c>
      <c r="J1242" s="331">
        <v>817.04</v>
      </c>
      <c r="K1242" s="331">
        <v>0</v>
      </c>
      <c r="L1242" s="130"/>
    </row>
    <row r="1243" spans="1:12" s="122" customFormat="1" ht="15.75" customHeight="1">
      <c r="A1243" s="50"/>
      <c r="B1243" s="74"/>
      <c r="C1243" s="109"/>
      <c r="D1243" s="118"/>
      <c r="E1243" s="256"/>
      <c r="F1243" s="86"/>
      <c r="G1243" s="87" t="s">
        <v>31</v>
      </c>
      <c r="H1243" s="120"/>
      <c r="I1243" s="109"/>
      <c r="J1243" s="120"/>
      <c r="K1243" s="109"/>
      <c r="L1243" s="130"/>
    </row>
    <row r="1244" spans="1:12" s="122" customFormat="1" ht="15.75" customHeight="1">
      <c r="A1244" s="50"/>
      <c r="B1244" s="74"/>
      <c r="C1244" s="109"/>
      <c r="D1244" s="118"/>
      <c r="E1244" s="256"/>
      <c r="F1244" s="86"/>
      <c r="G1244" s="87"/>
      <c r="H1244" s="120"/>
      <c r="I1244" s="109"/>
      <c r="J1244" s="120"/>
      <c r="K1244" s="109"/>
      <c r="L1244" s="130"/>
    </row>
    <row r="1245" spans="1:12" s="122" customFormat="1" ht="15.75" customHeight="1">
      <c r="A1245" s="50"/>
      <c r="B1245" s="74"/>
      <c r="C1245" s="109"/>
      <c r="D1245" s="118"/>
      <c r="E1245" s="256"/>
      <c r="F1245" s="86"/>
      <c r="G1245" s="87"/>
      <c r="H1245" s="120"/>
      <c r="I1245" s="109"/>
      <c r="J1245" s="120"/>
      <c r="K1245" s="109"/>
      <c r="L1245" s="130"/>
    </row>
    <row r="1246" spans="1:12" s="122" customFormat="1" ht="15.75" customHeight="1">
      <c r="A1246" s="50"/>
      <c r="B1246" s="74"/>
      <c r="C1246" s="109"/>
      <c r="D1246" s="118"/>
      <c r="E1246" s="256"/>
      <c r="F1246" s="86"/>
      <c r="G1246" s="87"/>
      <c r="H1246" s="120"/>
      <c r="I1246" s="109"/>
      <c r="J1246" s="120"/>
      <c r="K1246" s="109"/>
      <c r="L1246" s="130"/>
    </row>
    <row r="1247" spans="1:12" s="122" customFormat="1" ht="15.75" customHeight="1">
      <c r="A1247" s="50"/>
      <c r="B1247" s="74"/>
      <c r="C1247" s="109"/>
      <c r="D1247" s="118"/>
      <c r="E1247" s="256"/>
      <c r="F1247" s="86"/>
      <c r="G1247" s="87"/>
      <c r="H1247" s="120"/>
      <c r="I1247" s="109"/>
      <c r="J1247" s="120"/>
      <c r="K1247" s="109"/>
      <c r="L1247" s="130"/>
    </row>
    <row r="1248" spans="1:12" s="122" customFormat="1" ht="15.75" customHeight="1">
      <c r="A1248" s="50"/>
      <c r="B1248" s="74"/>
      <c r="C1248" s="109"/>
      <c r="D1248" s="118"/>
      <c r="E1248" s="256"/>
      <c r="F1248" s="86"/>
      <c r="G1248" s="87"/>
      <c r="H1248" s="120"/>
      <c r="I1248" s="109"/>
      <c r="J1248" s="120"/>
      <c r="K1248" s="109"/>
      <c r="L1248" s="130"/>
    </row>
    <row r="1249" spans="1:12" s="122" customFormat="1" ht="15.75" customHeight="1">
      <c r="A1249" s="50"/>
      <c r="B1249" s="74"/>
      <c r="C1249" s="109"/>
      <c r="D1249" s="118"/>
      <c r="E1249" s="256"/>
      <c r="F1249" s="86"/>
      <c r="G1249" s="87"/>
      <c r="H1249" s="120"/>
      <c r="I1249" s="109"/>
      <c r="J1249" s="120"/>
      <c r="K1249" s="109"/>
      <c r="L1249" s="130"/>
    </row>
    <row r="1250" spans="1:12" s="122" customFormat="1" ht="15.75" customHeight="1">
      <c r="A1250" s="50"/>
      <c r="B1250" s="74"/>
      <c r="C1250" s="109"/>
      <c r="D1250" s="118"/>
      <c r="E1250" s="256"/>
      <c r="F1250" s="88"/>
      <c r="G1250" s="87"/>
      <c r="H1250" s="120"/>
      <c r="I1250" s="109"/>
      <c r="J1250" s="120"/>
      <c r="K1250" s="109"/>
      <c r="L1250" s="130"/>
    </row>
    <row r="1251" spans="1:12" s="122" customFormat="1" ht="15.75" customHeight="1">
      <c r="A1251" s="50"/>
      <c r="B1251" s="74"/>
      <c r="C1251" s="109"/>
      <c r="D1251" s="118"/>
      <c r="E1251" s="256"/>
      <c r="F1251" s="88"/>
      <c r="G1251" s="87"/>
      <c r="H1251" s="120"/>
      <c r="I1251" s="109"/>
      <c r="J1251" s="120"/>
      <c r="K1251" s="109"/>
      <c r="L1251" s="130"/>
    </row>
    <row r="1252" spans="1:12" s="122" customFormat="1" ht="15.75" customHeight="1">
      <c r="A1252" s="50"/>
      <c r="B1252" s="74"/>
      <c r="C1252" s="109"/>
      <c r="D1252" s="118"/>
      <c r="E1252" s="256"/>
      <c r="F1252" s="88"/>
      <c r="G1252" s="264"/>
      <c r="H1252" s="120"/>
      <c r="I1252" s="109"/>
      <c r="J1252" s="120"/>
      <c r="K1252" s="109"/>
      <c r="L1252" s="130"/>
    </row>
    <row r="1253" spans="1:12" s="122" customFormat="1" ht="15.75" customHeight="1">
      <c r="A1253" s="50"/>
      <c r="B1253" s="74"/>
      <c r="C1253" s="109"/>
      <c r="D1253" s="118"/>
      <c r="E1253" s="256"/>
      <c r="F1253" s="88"/>
      <c r="G1253" s="264"/>
      <c r="H1253" s="120"/>
      <c r="I1253" s="109"/>
      <c r="J1253" s="120"/>
      <c r="K1253" s="109"/>
      <c r="L1253" s="130"/>
    </row>
    <row r="1254" spans="1:12" s="122" customFormat="1" ht="15.75" customHeight="1">
      <c r="A1254" s="50"/>
      <c r="B1254" s="74"/>
      <c r="C1254" s="109"/>
      <c r="D1254" s="118"/>
      <c r="E1254" s="256"/>
      <c r="F1254" s="88"/>
      <c r="G1254" s="264"/>
      <c r="H1254" s="120"/>
      <c r="I1254" s="109"/>
      <c r="J1254" s="120"/>
      <c r="K1254" s="109"/>
      <c r="L1254" s="130"/>
    </row>
    <row r="1255" spans="1:12" s="122" customFormat="1" ht="15.75" customHeight="1">
      <c r="A1255" s="50"/>
      <c r="B1255" s="74"/>
      <c r="C1255" s="109"/>
      <c r="D1255" s="118"/>
      <c r="E1255" s="256"/>
      <c r="F1255" s="88"/>
      <c r="G1255" s="264"/>
      <c r="H1255" s="120"/>
      <c r="I1255" s="109"/>
      <c r="J1255" s="120"/>
      <c r="K1255" s="109"/>
      <c r="L1255" s="130"/>
    </row>
    <row r="1256" spans="1:12" s="122" customFormat="1" ht="15.75" customHeight="1">
      <c r="A1256" s="50"/>
      <c r="B1256" s="74"/>
      <c r="C1256" s="109"/>
      <c r="D1256" s="118"/>
      <c r="E1256" s="256"/>
      <c r="F1256" s="88"/>
      <c r="G1256" s="264"/>
      <c r="H1256" s="120"/>
      <c r="I1256" s="109"/>
      <c r="J1256" s="120"/>
      <c r="K1256" s="109"/>
      <c r="L1256" s="130"/>
    </row>
    <row r="1257" spans="1:12" s="122" customFormat="1" ht="15.75" customHeight="1">
      <c r="A1257" s="50"/>
      <c r="B1257" s="74"/>
      <c r="C1257" s="109"/>
      <c r="D1257" s="118"/>
      <c r="E1257" s="256"/>
      <c r="F1257" s="88"/>
      <c r="G1257" s="264"/>
      <c r="H1257" s="120"/>
      <c r="I1257" s="109"/>
      <c r="J1257" s="120"/>
      <c r="K1257" s="109"/>
      <c r="L1257" s="76"/>
    </row>
    <row r="1258" spans="1:12" s="122" customFormat="1" ht="15.75" customHeight="1">
      <c r="A1258" s="50"/>
      <c r="B1258" s="74"/>
      <c r="C1258" s="109"/>
      <c r="D1258" s="118"/>
      <c r="E1258" s="256"/>
      <c r="F1258" s="88"/>
      <c r="G1258" s="264"/>
      <c r="H1258" s="120"/>
      <c r="I1258" s="109"/>
      <c r="J1258" s="120"/>
      <c r="K1258" s="109"/>
      <c r="L1258" s="76"/>
    </row>
    <row r="1259" spans="1:12" s="122" customFormat="1" ht="15.75" customHeight="1">
      <c r="A1259" s="50"/>
      <c r="B1259" s="74"/>
      <c r="C1259" s="109"/>
      <c r="D1259" s="118"/>
      <c r="E1259" s="256"/>
      <c r="F1259" s="88"/>
      <c r="G1259" s="264"/>
      <c r="H1259" s="120"/>
      <c r="I1259" s="109"/>
      <c r="J1259" s="120"/>
      <c r="K1259" s="109"/>
      <c r="L1259" s="76"/>
    </row>
    <row r="1260" spans="1:12" s="122" customFormat="1" ht="15.75" customHeight="1">
      <c r="A1260" s="50"/>
      <c r="B1260" s="74"/>
      <c r="C1260" s="109"/>
      <c r="D1260" s="118"/>
      <c r="E1260" s="256"/>
      <c r="F1260" s="88"/>
      <c r="G1260" s="264"/>
      <c r="H1260" s="120"/>
      <c r="I1260" s="109"/>
      <c r="J1260" s="120"/>
      <c r="K1260" s="109"/>
      <c r="L1260" s="76"/>
    </row>
    <row r="1261" spans="1:12" s="122" customFormat="1" ht="15.75" customHeight="1">
      <c r="A1261" s="50"/>
      <c r="B1261" s="74"/>
      <c r="C1261" s="109"/>
      <c r="D1261" s="118"/>
      <c r="E1261" s="256"/>
      <c r="F1261" s="88"/>
      <c r="G1261" s="264"/>
      <c r="H1261" s="120"/>
      <c r="I1261" s="109"/>
      <c r="J1261" s="120"/>
      <c r="K1261" s="109"/>
      <c r="L1261" s="76"/>
    </row>
    <row r="1262" spans="1:12" s="122" customFormat="1" ht="15.75" customHeight="1">
      <c r="A1262" s="50"/>
      <c r="B1262" s="74"/>
      <c r="C1262" s="109"/>
      <c r="D1262" s="118"/>
      <c r="E1262" s="256"/>
      <c r="F1262" s="88"/>
      <c r="G1262" s="264"/>
      <c r="H1262" s="120"/>
      <c r="I1262" s="109"/>
      <c r="J1262" s="120"/>
      <c r="K1262" s="109"/>
      <c r="L1262" s="76"/>
    </row>
    <row r="1263" spans="1:12" s="122" customFormat="1" ht="18.75" customHeight="1">
      <c r="A1263" s="52"/>
      <c r="B1263" s="75"/>
      <c r="C1263" s="113"/>
      <c r="D1263" s="299"/>
      <c r="E1263" s="257"/>
      <c r="F1263" s="155"/>
      <c r="G1263" s="274"/>
      <c r="H1263" s="278"/>
      <c r="I1263" s="113"/>
      <c r="J1263" s="278"/>
      <c r="K1263" s="113"/>
      <c r="L1263" s="116"/>
    </row>
    <row r="1264" spans="1:12" s="122" customFormat="1" ht="24.75" customHeight="1">
      <c r="A1264" s="10" t="s">
        <v>113</v>
      </c>
      <c r="B1264" s="67"/>
      <c r="C1264" s="84" t="s">
        <v>114</v>
      </c>
      <c r="D1264" s="206" t="s">
        <v>115</v>
      </c>
      <c r="E1264" s="84" t="s">
        <v>179</v>
      </c>
      <c r="F1264" s="84" t="s">
        <v>116</v>
      </c>
      <c r="G1264" s="342" t="s">
        <v>124</v>
      </c>
      <c r="H1264" s="304" t="s">
        <v>707</v>
      </c>
      <c r="I1264" s="338">
        <f>J1264+K1264</f>
        <v>1761601.933</v>
      </c>
      <c r="J1264" s="336">
        <f>SUM(J1266:J1271)</f>
        <v>757491.845</v>
      </c>
      <c r="K1264" s="336">
        <f>SUM(K1266:K1271)</f>
        <v>1004110.088</v>
      </c>
      <c r="L1264" s="280"/>
    </row>
    <row r="1265" spans="1:12" s="122" customFormat="1" ht="18.75" customHeight="1">
      <c r="A1265" s="68"/>
      <c r="B1265" s="69"/>
      <c r="C1265" s="86"/>
      <c r="D1265" s="231"/>
      <c r="E1265" s="86"/>
      <c r="F1265" s="88"/>
      <c r="G1265" s="346"/>
      <c r="H1265" s="109"/>
      <c r="I1265" s="117"/>
      <c r="J1265" s="120"/>
      <c r="K1265" s="109"/>
      <c r="L1265" s="76"/>
    </row>
    <row r="1266" spans="1:12" s="122" customFormat="1" ht="18.75" customHeight="1">
      <c r="A1266" s="50"/>
      <c r="B1266" s="74"/>
      <c r="C1266" s="86"/>
      <c r="D1266" s="231"/>
      <c r="E1266" s="86"/>
      <c r="F1266" s="88"/>
      <c r="G1266" s="346"/>
      <c r="H1266" s="160" t="s">
        <v>693</v>
      </c>
      <c r="I1266" s="340">
        <f aca="true" t="shared" si="12" ref="I1266:I1271">J1266+K1266</f>
        <v>204237.4</v>
      </c>
      <c r="J1266" s="335">
        <v>81151</v>
      </c>
      <c r="K1266" s="331">
        <v>123086.4</v>
      </c>
      <c r="L1266" s="76"/>
    </row>
    <row r="1267" spans="1:12" s="122" customFormat="1" ht="18.75" customHeight="1">
      <c r="A1267" s="50"/>
      <c r="B1267" s="74"/>
      <c r="C1267" s="86"/>
      <c r="D1267" s="231"/>
      <c r="E1267" s="256"/>
      <c r="F1267" s="88"/>
      <c r="G1267" s="346"/>
      <c r="H1267" s="160" t="s">
        <v>694</v>
      </c>
      <c r="I1267" s="340">
        <f t="shared" si="12"/>
        <v>154744.65</v>
      </c>
      <c r="J1267" s="335">
        <v>75569.4</v>
      </c>
      <c r="K1267" s="331">
        <v>79175.25</v>
      </c>
      <c r="L1267" s="76"/>
    </row>
    <row r="1268" spans="1:12" s="122" customFormat="1" ht="18.75" customHeight="1">
      <c r="A1268" s="50"/>
      <c r="B1268" s="74"/>
      <c r="C1268" s="109"/>
      <c r="D1268" s="118"/>
      <c r="E1268" s="256"/>
      <c r="F1268" s="88"/>
      <c r="G1268" s="346"/>
      <c r="H1268" s="160" t="s">
        <v>695</v>
      </c>
      <c r="I1268" s="340">
        <f t="shared" si="12"/>
        <v>130241.438</v>
      </c>
      <c r="J1268" s="335">
        <v>78393</v>
      </c>
      <c r="K1268" s="331">
        <v>51848.438</v>
      </c>
      <c r="L1268" s="76"/>
    </row>
    <row r="1269" spans="1:12" s="122" customFormat="1" ht="18.75" customHeight="1">
      <c r="A1269" s="50"/>
      <c r="B1269" s="74"/>
      <c r="C1269" s="109"/>
      <c r="D1269" s="118"/>
      <c r="E1269" s="256"/>
      <c r="F1269" s="88"/>
      <c r="G1269" s="343"/>
      <c r="H1269" s="160" t="s">
        <v>696</v>
      </c>
      <c r="I1269" s="340">
        <f t="shared" si="12"/>
        <v>947816.645</v>
      </c>
      <c r="J1269" s="335">
        <v>197816.645</v>
      </c>
      <c r="K1269" s="331">
        <v>750000</v>
      </c>
      <c r="L1269" s="76"/>
    </row>
    <row r="1270" spans="1:12" s="122" customFormat="1" ht="18.75" customHeight="1">
      <c r="A1270" s="50"/>
      <c r="B1270" s="74"/>
      <c r="C1270" s="109"/>
      <c r="D1270" s="118"/>
      <c r="E1270" s="256"/>
      <c r="F1270" s="88"/>
      <c r="G1270" s="346" t="s">
        <v>125</v>
      </c>
      <c r="H1270" s="93" t="s">
        <v>697</v>
      </c>
      <c r="I1270" s="340">
        <f t="shared" si="12"/>
        <v>158985.1</v>
      </c>
      <c r="J1270" s="335">
        <v>158985.1</v>
      </c>
      <c r="K1270" s="331">
        <v>0</v>
      </c>
      <c r="L1270" s="76"/>
    </row>
    <row r="1271" spans="1:12" s="122" customFormat="1" ht="18.75" customHeight="1">
      <c r="A1271" s="50"/>
      <c r="B1271" s="74"/>
      <c r="C1271" s="109"/>
      <c r="D1271" s="118"/>
      <c r="E1271" s="256"/>
      <c r="F1271" s="88"/>
      <c r="G1271" s="346"/>
      <c r="H1271" s="93" t="s">
        <v>698</v>
      </c>
      <c r="I1271" s="340">
        <f t="shared" si="12"/>
        <v>165576.7</v>
      </c>
      <c r="J1271" s="335">
        <v>165576.7</v>
      </c>
      <c r="K1271" s="331">
        <v>0</v>
      </c>
      <c r="L1271" s="76"/>
    </row>
    <row r="1272" spans="1:12" s="122" customFormat="1" ht="18.75" customHeight="1">
      <c r="A1272" s="50"/>
      <c r="B1272" s="74"/>
      <c r="C1272" s="109"/>
      <c r="D1272" s="118"/>
      <c r="E1272" s="256"/>
      <c r="F1272" s="88"/>
      <c r="G1272" s="346"/>
      <c r="H1272" s="120"/>
      <c r="I1272" s="109"/>
      <c r="J1272" s="120"/>
      <c r="K1272" s="109"/>
      <c r="L1272" s="76"/>
    </row>
    <row r="1273" spans="1:12" s="122" customFormat="1" ht="18.75" customHeight="1">
      <c r="A1273" s="50"/>
      <c r="B1273" s="74"/>
      <c r="C1273" s="109"/>
      <c r="D1273" s="118"/>
      <c r="E1273" s="256"/>
      <c r="F1273" s="88"/>
      <c r="G1273" s="346"/>
      <c r="H1273" s="120"/>
      <c r="I1273" s="109"/>
      <c r="J1273" s="120"/>
      <c r="K1273" s="109"/>
      <c r="L1273" s="76"/>
    </row>
    <row r="1274" spans="1:12" s="122" customFormat="1" ht="18.75" customHeight="1">
      <c r="A1274" s="50"/>
      <c r="B1274" s="74"/>
      <c r="C1274" s="109"/>
      <c r="D1274" s="118"/>
      <c r="E1274" s="256"/>
      <c r="F1274" s="11"/>
      <c r="G1274" s="346"/>
      <c r="H1274" s="120"/>
      <c r="I1274" s="109"/>
      <c r="J1274" s="120"/>
      <c r="K1274" s="109"/>
      <c r="L1274" s="76"/>
    </row>
    <row r="1275" spans="1:12" s="122" customFormat="1" ht="18.75" customHeight="1">
      <c r="A1275" s="50"/>
      <c r="B1275" s="74"/>
      <c r="C1275" s="109"/>
      <c r="D1275" s="118"/>
      <c r="E1275" s="256"/>
      <c r="F1275" s="11"/>
      <c r="G1275" s="346"/>
      <c r="H1275" s="120"/>
      <c r="I1275" s="109"/>
      <c r="J1275" s="120"/>
      <c r="K1275" s="109"/>
      <c r="L1275" s="76"/>
    </row>
    <row r="1276" spans="1:12" s="122" customFormat="1" ht="18.75" customHeight="1">
      <c r="A1276" s="50"/>
      <c r="B1276" s="74"/>
      <c r="C1276" s="109"/>
      <c r="D1276" s="118"/>
      <c r="E1276" s="256"/>
      <c r="F1276" s="11"/>
      <c r="G1276" s="346"/>
      <c r="H1276" s="120"/>
      <c r="I1276" s="109"/>
      <c r="J1276" s="120"/>
      <c r="K1276" s="109"/>
      <c r="L1276" s="76"/>
    </row>
    <row r="1277" spans="1:12" s="122" customFormat="1" ht="18.75" customHeight="1">
      <c r="A1277" s="50"/>
      <c r="B1277" s="74"/>
      <c r="C1277" s="109"/>
      <c r="D1277" s="118"/>
      <c r="E1277" s="256"/>
      <c r="F1277" s="11"/>
      <c r="G1277" s="346"/>
      <c r="H1277" s="120"/>
      <c r="I1277" s="109"/>
      <c r="J1277" s="120"/>
      <c r="K1277" s="109"/>
      <c r="L1277" s="76"/>
    </row>
    <row r="1278" spans="1:12" s="122" customFormat="1" ht="18.75" customHeight="1">
      <c r="A1278" s="50"/>
      <c r="B1278" s="74"/>
      <c r="C1278" s="109"/>
      <c r="D1278" s="118"/>
      <c r="E1278" s="256"/>
      <c r="F1278" s="11"/>
      <c r="G1278" s="343"/>
      <c r="H1278" s="120"/>
      <c r="I1278" s="109"/>
      <c r="J1278" s="120"/>
      <c r="K1278" s="109"/>
      <c r="L1278" s="76"/>
    </row>
    <row r="1279" spans="1:12" s="122" customFormat="1" ht="18.75" customHeight="1">
      <c r="A1279" s="50"/>
      <c r="B1279" s="74"/>
      <c r="C1279" s="109"/>
      <c r="D1279" s="118"/>
      <c r="E1279" s="256"/>
      <c r="F1279" s="11"/>
      <c r="G1279" s="343"/>
      <c r="H1279" s="120"/>
      <c r="I1279" s="109"/>
      <c r="J1279" s="120"/>
      <c r="K1279" s="109"/>
      <c r="L1279" s="76"/>
    </row>
    <row r="1280" spans="1:12" s="122" customFormat="1" ht="18.75" customHeight="1">
      <c r="A1280" s="52"/>
      <c r="B1280" s="75"/>
      <c r="C1280" s="113"/>
      <c r="D1280" s="299"/>
      <c r="E1280" s="257"/>
      <c r="F1280" s="13"/>
      <c r="G1280" s="347"/>
      <c r="H1280" s="278"/>
      <c r="I1280" s="113"/>
      <c r="J1280" s="278"/>
      <c r="K1280" s="113"/>
      <c r="L1280" s="116"/>
    </row>
    <row r="1281" spans="1:12" s="122" customFormat="1" ht="26.25" customHeight="1">
      <c r="A1281" s="10" t="s">
        <v>546</v>
      </c>
      <c r="B1281" s="67"/>
      <c r="C1281" s="84" t="s">
        <v>638</v>
      </c>
      <c r="D1281" s="206" t="s">
        <v>639</v>
      </c>
      <c r="E1281" s="84" t="s">
        <v>640</v>
      </c>
      <c r="F1281" s="84" t="s">
        <v>641</v>
      </c>
      <c r="G1281" s="342" t="s">
        <v>642</v>
      </c>
      <c r="H1281" s="336" t="s">
        <v>32</v>
      </c>
      <c r="I1281" s="334">
        <f>J1281+K1281</f>
        <v>32470.105</v>
      </c>
      <c r="J1281" s="334">
        <f>SUM(J1283:J1288)</f>
        <v>11098.105</v>
      </c>
      <c r="K1281" s="334">
        <f>SUM(K1283:K1288)</f>
        <v>21372</v>
      </c>
      <c r="L1281" s="291" t="s">
        <v>855</v>
      </c>
    </row>
    <row r="1282" spans="1:12" s="122" customFormat="1" ht="18.75" customHeight="1">
      <c r="A1282" s="68"/>
      <c r="B1282" s="69"/>
      <c r="C1282" s="86"/>
      <c r="D1282" s="231"/>
      <c r="E1282" s="86"/>
      <c r="F1282" s="86"/>
      <c r="G1282" s="346"/>
      <c r="H1282" s="109"/>
      <c r="I1282" s="331"/>
      <c r="J1282" s="331"/>
      <c r="K1282" s="331"/>
      <c r="L1282" s="130"/>
    </row>
    <row r="1283" spans="1:12" s="122" customFormat="1" ht="18.75" customHeight="1">
      <c r="A1283" s="50"/>
      <c r="B1283" s="74"/>
      <c r="C1283" s="86"/>
      <c r="D1283" s="231"/>
      <c r="E1283" s="86"/>
      <c r="F1283" s="86"/>
      <c r="G1283" s="346"/>
      <c r="H1283" s="160" t="s">
        <v>693</v>
      </c>
      <c r="I1283" s="331">
        <f>SUM(J1283:K1283)</f>
        <v>15742.113</v>
      </c>
      <c r="J1283" s="331">
        <v>7540.813</v>
      </c>
      <c r="K1283" s="331">
        <v>8201.3</v>
      </c>
      <c r="L1283" s="130"/>
    </row>
    <row r="1284" spans="1:12" s="122" customFormat="1" ht="18.75" customHeight="1">
      <c r="A1284" s="50"/>
      <c r="B1284" s="74"/>
      <c r="C1284" s="86"/>
      <c r="D1284" s="231"/>
      <c r="E1284" s="86"/>
      <c r="F1284" s="86"/>
      <c r="G1284" s="346"/>
      <c r="H1284" s="160" t="s">
        <v>694</v>
      </c>
      <c r="I1284" s="331">
        <f>SUM(J1284:K1284)</f>
        <v>16727.992000000002</v>
      </c>
      <c r="J1284" s="331">
        <v>3557.292</v>
      </c>
      <c r="K1284" s="331">
        <v>13170.7</v>
      </c>
      <c r="L1284" s="130"/>
    </row>
    <row r="1285" spans="1:12" s="122" customFormat="1" ht="18.75" customHeight="1">
      <c r="A1285" s="50"/>
      <c r="B1285" s="74"/>
      <c r="C1285" s="109"/>
      <c r="D1285" s="118"/>
      <c r="E1285" s="256"/>
      <c r="F1285" s="86"/>
      <c r="G1285" s="343"/>
      <c r="H1285" s="120"/>
      <c r="I1285" s="109"/>
      <c r="J1285" s="120"/>
      <c r="K1285" s="109"/>
      <c r="L1285" s="130"/>
    </row>
    <row r="1286" spans="1:12" s="122" customFormat="1" ht="18.75" customHeight="1">
      <c r="A1286" s="50"/>
      <c r="B1286" s="74"/>
      <c r="C1286" s="109"/>
      <c r="D1286" s="118"/>
      <c r="E1286" s="256"/>
      <c r="F1286" s="86"/>
      <c r="G1286" s="346" t="s">
        <v>545</v>
      </c>
      <c r="H1286" s="120"/>
      <c r="I1286" s="109"/>
      <c r="J1286" s="120"/>
      <c r="K1286" s="109"/>
      <c r="L1286" s="130"/>
    </row>
    <row r="1287" spans="1:12" s="122" customFormat="1" ht="18.75" customHeight="1">
      <c r="A1287" s="50"/>
      <c r="B1287" s="74"/>
      <c r="C1287" s="109"/>
      <c r="D1287" s="118"/>
      <c r="E1287" s="256"/>
      <c r="F1287" s="86"/>
      <c r="G1287" s="343"/>
      <c r="H1287" s="120"/>
      <c r="I1287" s="109"/>
      <c r="J1287" s="120"/>
      <c r="K1287" s="109"/>
      <c r="L1287" s="130"/>
    </row>
    <row r="1288" spans="1:12" s="122" customFormat="1" ht="18.75" customHeight="1">
      <c r="A1288" s="50"/>
      <c r="B1288" s="74"/>
      <c r="C1288" s="109"/>
      <c r="D1288" s="118"/>
      <c r="E1288" s="256"/>
      <c r="F1288" s="88"/>
      <c r="G1288" s="343"/>
      <c r="H1288" s="120"/>
      <c r="I1288" s="109"/>
      <c r="J1288" s="120"/>
      <c r="K1288" s="109"/>
      <c r="L1288" s="130"/>
    </row>
    <row r="1289" spans="1:12" s="122" customFormat="1" ht="18.75" customHeight="1">
      <c r="A1289" s="50"/>
      <c r="B1289" s="74"/>
      <c r="C1289" s="109"/>
      <c r="D1289" s="118"/>
      <c r="E1289" s="256"/>
      <c r="F1289" s="88"/>
      <c r="G1289" s="343"/>
      <c r="H1289" s="120"/>
      <c r="I1289" s="109"/>
      <c r="J1289" s="120"/>
      <c r="K1289" s="109"/>
      <c r="L1289" s="130"/>
    </row>
    <row r="1290" spans="1:12" s="122" customFormat="1" ht="18.75" customHeight="1">
      <c r="A1290" s="50"/>
      <c r="B1290" s="74"/>
      <c r="C1290" s="109"/>
      <c r="D1290" s="118"/>
      <c r="E1290" s="256"/>
      <c r="F1290" s="88"/>
      <c r="G1290" s="343"/>
      <c r="H1290" s="120"/>
      <c r="I1290" s="109"/>
      <c r="J1290" s="120"/>
      <c r="K1290" s="109"/>
      <c r="L1290" s="130"/>
    </row>
    <row r="1291" spans="1:12" s="122" customFormat="1" ht="18.75" customHeight="1">
      <c r="A1291" s="50"/>
      <c r="B1291" s="74"/>
      <c r="C1291" s="109"/>
      <c r="D1291" s="118"/>
      <c r="E1291" s="256"/>
      <c r="F1291" s="88"/>
      <c r="G1291" s="343"/>
      <c r="H1291" s="120"/>
      <c r="I1291" s="109"/>
      <c r="J1291" s="120"/>
      <c r="K1291" s="109"/>
      <c r="L1291" s="76"/>
    </row>
    <row r="1292" spans="1:12" s="122" customFormat="1" ht="18.75" customHeight="1">
      <c r="A1292" s="50"/>
      <c r="B1292" s="74"/>
      <c r="C1292" s="109"/>
      <c r="D1292" s="118"/>
      <c r="E1292" s="256"/>
      <c r="F1292" s="11"/>
      <c r="G1292" s="343"/>
      <c r="H1292" s="120"/>
      <c r="I1292" s="109"/>
      <c r="J1292" s="120"/>
      <c r="K1292" s="109"/>
      <c r="L1292" s="76"/>
    </row>
    <row r="1293" spans="1:12" s="122" customFormat="1" ht="18.75" customHeight="1">
      <c r="A1293" s="50"/>
      <c r="B1293" s="74"/>
      <c r="C1293" s="109"/>
      <c r="D1293" s="118"/>
      <c r="E1293" s="256"/>
      <c r="F1293" s="11"/>
      <c r="G1293" s="343"/>
      <c r="H1293" s="120"/>
      <c r="I1293" s="109"/>
      <c r="J1293" s="120"/>
      <c r="K1293" s="109"/>
      <c r="L1293" s="76"/>
    </row>
    <row r="1294" spans="1:12" s="122" customFormat="1" ht="18.75" customHeight="1">
      <c r="A1294" s="50"/>
      <c r="B1294" s="74"/>
      <c r="C1294" s="109"/>
      <c r="D1294" s="118"/>
      <c r="E1294" s="256"/>
      <c r="F1294" s="11"/>
      <c r="G1294" s="343"/>
      <c r="H1294" s="120"/>
      <c r="I1294" s="109"/>
      <c r="J1294" s="120"/>
      <c r="K1294" s="109"/>
      <c r="L1294" s="76"/>
    </row>
    <row r="1295" spans="1:12" s="122" customFormat="1" ht="18.75" customHeight="1">
      <c r="A1295" s="50"/>
      <c r="B1295" s="74"/>
      <c r="C1295" s="109"/>
      <c r="D1295" s="118"/>
      <c r="E1295" s="256"/>
      <c r="F1295" s="11"/>
      <c r="G1295" s="343"/>
      <c r="H1295" s="120"/>
      <c r="I1295" s="109"/>
      <c r="J1295" s="120"/>
      <c r="K1295" s="109"/>
      <c r="L1295" s="76"/>
    </row>
    <row r="1296" spans="1:12" s="122" customFormat="1" ht="18.75" customHeight="1">
      <c r="A1296" s="50"/>
      <c r="B1296" s="74"/>
      <c r="C1296" s="109"/>
      <c r="D1296" s="118"/>
      <c r="E1296" s="256"/>
      <c r="F1296" s="11"/>
      <c r="G1296" s="343"/>
      <c r="H1296" s="120"/>
      <c r="I1296" s="109"/>
      <c r="J1296" s="120"/>
      <c r="K1296" s="109"/>
      <c r="L1296" s="76"/>
    </row>
    <row r="1297" spans="1:12" s="122" customFormat="1" ht="18.75" customHeight="1">
      <c r="A1297" s="50"/>
      <c r="B1297" s="74"/>
      <c r="C1297" s="109"/>
      <c r="D1297" s="118"/>
      <c r="E1297" s="256"/>
      <c r="F1297" s="11"/>
      <c r="G1297" s="343"/>
      <c r="H1297" s="120"/>
      <c r="I1297" s="109"/>
      <c r="J1297" s="120"/>
      <c r="K1297" s="109"/>
      <c r="L1297" s="76"/>
    </row>
    <row r="1298" spans="1:12" s="122" customFormat="1" ht="18.75" customHeight="1">
      <c r="A1298" s="50"/>
      <c r="B1298" s="74"/>
      <c r="C1298" s="109"/>
      <c r="D1298" s="118"/>
      <c r="E1298" s="256"/>
      <c r="F1298" s="11"/>
      <c r="G1298" s="343"/>
      <c r="H1298" s="120"/>
      <c r="I1298" s="109"/>
      <c r="J1298" s="120"/>
      <c r="K1298" s="109"/>
      <c r="L1298" s="76"/>
    </row>
    <row r="1299" spans="1:12" s="122" customFormat="1" ht="18.75" customHeight="1">
      <c r="A1299" s="50"/>
      <c r="B1299" s="74"/>
      <c r="C1299" s="109"/>
      <c r="D1299" s="118"/>
      <c r="E1299" s="256"/>
      <c r="F1299" s="11"/>
      <c r="G1299" s="343"/>
      <c r="H1299" s="120"/>
      <c r="I1299" s="109"/>
      <c r="J1299" s="120"/>
      <c r="K1299" s="109"/>
      <c r="L1299" s="76"/>
    </row>
    <row r="1300" spans="1:12" s="122" customFormat="1" ht="18.75" customHeight="1">
      <c r="A1300" s="52"/>
      <c r="B1300" s="75"/>
      <c r="C1300" s="113"/>
      <c r="D1300" s="299"/>
      <c r="E1300" s="257"/>
      <c r="F1300" s="13"/>
      <c r="G1300" s="347"/>
      <c r="H1300" s="278"/>
      <c r="I1300" s="113"/>
      <c r="J1300" s="278"/>
      <c r="K1300" s="113"/>
      <c r="L1300" s="116"/>
    </row>
    <row r="1301" spans="1:12" s="122" customFormat="1" ht="29.25" customHeight="1">
      <c r="A1301" s="10" t="s">
        <v>547</v>
      </c>
      <c r="B1301" s="67"/>
      <c r="C1301" s="84" t="s">
        <v>786</v>
      </c>
      <c r="D1301" s="206" t="s">
        <v>548</v>
      </c>
      <c r="E1301" s="84" t="s">
        <v>130</v>
      </c>
      <c r="F1301" s="84" t="s">
        <v>549</v>
      </c>
      <c r="G1301" s="85" t="s">
        <v>745</v>
      </c>
      <c r="H1301" s="304" t="s">
        <v>75</v>
      </c>
      <c r="I1301" s="334">
        <f>J1301+K1301</f>
        <v>2465864.342</v>
      </c>
      <c r="J1301" s="334">
        <f>SUM(J1303:J1308)</f>
        <v>118003.257</v>
      </c>
      <c r="K1301" s="334">
        <f>SUM(K1303:K1308)</f>
        <v>2347861.085</v>
      </c>
      <c r="L1301" s="280"/>
    </row>
    <row r="1302" spans="1:12" s="122" customFormat="1" ht="11.25" customHeight="1">
      <c r="A1302" s="68"/>
      <c r="B1302" s="69"/>
      <c r="C1302" s="86"/>
      <c r="D1302" s="231"/>
      <c r="E1302" s="86"/>
      <c r="F1302" s="88"/>
      <c r="G1302" s="87"/>
      <c r="H1302" s="109"/>
      <c r="I1302" s="331"/>
      <c r="J1302" s="331"/>
      <c r="K1302" s="331"/>
      <c r="L1302" s="76"/>
    </row>
    <row r="1303" spans="1:12" s="122" customFormat="1" ht="21" customHeight="1">
      <c r="A1303" s="50"/>
      <c r="B1303" s="74"/>
      <c r="C1303" s="86"/>
      <c r="D1303" s="231"/>
      <c r="E1303" s="86"/>
      <c r="F1303" s="88"/>
      <c r="G1303" s="87"/>
      <c r="H1303" s="160" t="s">
        <v>693</v>
      </c>
      <c r="I1303" s="331">
        <f>SUM(J1303:K1303)</f>
        <v>410565.52999999997</v>
      </c>
      <c r="J1303" s="331">
        <v>6294.642</v>
      </c>
      <c r="K1303" s="331">
        <v>404270.888</v>
      </c>
      <c r="L1303" s="76"/>
    </row>
    <row r="1304" spans="1:12" s="122" customFormat="1" ht="18.75" customHeight="1">
      <c r="A1304" s="50"/>
      <c r="B1304" s="74"/>
      <c r="C1304" s="166"/>
      <c r="D1304" s="196"/>
      <c r="E1304" s="88"/>
      <c r="F1304" s="88"/>
      <c r="G1304" s="87" t="s">
        <v>432</v>
      </c>
      <c r="H1304" s="160" t="s">
        <v>694</v>
      </c>
      <c r="I1304" s="331">
        <f>SUM(J1304:K1304)</f>
        <v>77064.493</v>
      </c>
      <c r="J1304" s="331">
        <v>21768.393</v>
      </c>
      <c r="K1304" s="331">
        <v>55296.1</v>
      </c>
      <c r="L1304" s="76"/>
    </row>
    <row r="1305" spans="1:12" s="122" customFormat="1" ht="18.75" customHeight="1">
      <c r="A1305" s="50"/>
      <c r="B1305" s="74"/>
      <c r="C1305" s="166"/>
      <c r="D1305" s="196"/>
      <c r="E1305" s="88"/>
      <c r="F1305" s="88"/>
      <c r="G1305" s="87"/>
      <c r="H1305" s="160" t="s">
        <v>695</v>
      </c>
      <c r="I1305" s="340">
        <f>J1305+K1305</f>
        <v>1259747.173</v>
      </c>
      <c r="J1305" s="335">
        <v>35725.922</v>
      </c>
      <c r="K1305" s="331">
        <v>1224021.251</v>
      </c>
      <c r="L1305" s="76"/>
    </row>
    <row r="1306" spans="1:12" s="122" customFormat="1" ht="18.75" customHeight="1">
      <c r="A1306" s="50"/>
      <c r="B1306" s="74"/>
      <c r="C1306" s="166"/>
      <c r="D1306" s="118"/>
      <c r="E1306" s="88"/>
      <c r="F1306" s="88"/>
      <c r="G1306" s="87"/>
      <c r="H1306" s="160" t="s">
        <v>696</v>
      </c>
      <c r="I1306" s="340">
        <f>J1306+K1306</f>
        <v>718487.1460000001</v>
      </c>
      <c r="J1306" s="335">
        <v>54214.3</v>
      </c>
      <c r="K1306" s="331">
        <v>664272.846</v>
      </c>
      <c r="L1306" s="76"/>
    </row>
    <row r="1307" spans="1:12" s="122" customFormat="1" ht="18.75" customHeight="1">
      <c r="A1307" s="50"/>
      <c r="B1307" s="74"/>
      <c r="C1307" s="109"/>
      <c r="D1307" s="118"/>
      <c r="E1307" s="256"/>
      <c r="F1307" s="88"/>
      <c r="G1307" s="87"/>
      <c r="H1307" s="120"/>
      <c r="I1307" s="109"/>
      <c r="J1307" s="120"/>
      <c r="K1307" s="109"/>
      <c r="L1307" s="76"/>
    </row>
    <row r="1308" spans="1:12" s="122" customFormat="1" ht="18.75" customHeight="1">
      <c r="A1308" s="50"/>
      <c r="B1308" s="74"/>
      <c r="C1308" s="109"/>
      <c r="D1308" s="118"/>
      <c r="E1308" s="256"/>
      <c r="F1308" s="88"/>
      <c r="G1308" s="87"/>
      <c r="H1308" s="120"/>
      <c r="I1308" s="109"/>
      <c r="J1308" s="120"/>
      <c r="K1308" s="109"/>
      <c r="L1308" s="76"/>
    </row>
    <row r="1309" spans="1:12" s="122" customFormat="1" ht="18.75" customHeight="1">
      <c r="A1309" s="50"/>
      <c r="B1309" s="74"/>
      <c r="C1309" s="109"/>
      <c r="D1309" s="118"/>
      <c r="E1309" s="256"/>
      <c r="F1309" s="88"/>
      <c r="G1309" s="87"/>
      <c r="H1309" s="120"/>
      <c r="I1309" s="109"/>
      <c r="J1309" s="120"/>
      <c r="K1309" s="109"/>
      <c r="L1309" s="76"/>
    </row>
    <row r="1310" spans="1:12" s="122" customFormat="1" ht="18.75" customHeight="1">
      <c r="A1310" s="50"/>
      <c r="B1310" s="74"/>
      <c r="C1310" s="109"/>
      <c r="D1310" s="118"/>
      <c r="E1310" s="256"/>
      <c r="F1310" s="88"/>
      <c r="G1310" s="87"/>
      <c r="H1310" s="120"/>
      <c r="I1310" s="109"/>
      <c r="J1310" s="120"/>
      <c r="K1310" s="109"/>
      <c r="L1310" s="76"/>
    </row>
    <row r="1311" spans="1:12" s="122" customFormat="1" ht="18.75" customHeight="1">
      <c r="A1311" s="50"/>
      <c r="B1311" s="74"/>
      <c r="C1311" s="109"/>
      <c r="D1311" s="118"/>
      <c r="E1311" s="256"/>
      <c r="F1311" s="88"/>
      <c r="G1311" s="87"/>
      <c r="H1311" s="120"/>
      <c r="I1311" s="109"/>
      <c r="J1311" s="120"/>
      <c r="K1311" s="109"/>
      <c r="L1311" s="76"/>
    </row>
    <row r="1312" spans="1:12" s="122" customFormat="1" ht="18.75" customHeight="1">
      <c r="A1312" s="50"/>
      <c r="B1312" s="74"/>
      <c r="C1312" s="109"/>
      <c r="D1312" s="118"/>
      <c r="E1312" s="256"/>
      <c r="F1312" s="88"/>
      <c r="G1312" s="87"/>
      <c r="H1312" s="120"/>
      <c r="I1312" s="109"/>
      <c r="J1312" s="120"/>
      <c r="K1312" s="109"/>
      <c r="L1312" s="76"/>
    </row>
    <row r="1313" spans="1:12" s="122" customFormat="1" ht="18.75" customHeight="1">
      <c r="A1313" s="50"/>
      <c r="B1313" s="74"/>
      <c r="C1313" s="109"/>
      <c r="D1313" s="118"/>
      <c r="E1313" s="256"/>
      <c r="F1313" s="88"/>
      <c r="G1313" s="87"/>
      <c r="H1313" s="120"/>
      <c r="I1313" s="109"/>
      <c r="J1313" s="120"/>
      <c r="K1313" s="109"/>
      <c r="L1313" s="76"/>
    </row>
    <row r="1314" spans="1:12" s="122" customFormat="1" ht="18.75" customHeight="1">
      <c r="A1314" s="50"/>
      <c r="B1314" s="74"/>
      <c r="C1314" s="109"/>
      <c r="D1314" s="118"/>
      <c r="E1314" s="256"/>
      <c r="F1314" s="88"/>
      <c r="G1314" s="111"/>
      <c r="H1314" s="120"/>
      <c r="I1314" s="109"/>
      <c r="J1314" s="120"/>
      <c r="K1314" s="109"/>
      <c r="L1314" s="76"/>
    </row>
    <row r="1315" spans="1:12" s="122" customFormat="1" ht="18.75" customHeight="1">
      <c r="A1315" s="50"/>
      <c r="B1315" s="74"/>
      <c r="C1315" s="109"/>
      <c r="D1315" s="118"/>
      <c r="E1315" s="256"/>
      <c r="F1315" s="11"/>
      <c r="G1315" s="111"/>
      <c r="H1315" s="120"/>
      <c r="I1315" s="109"/>
      <c r="J1315" s="120"/>
      <c r="K1315" s="109"/>
      <c r="L1315" s="76"/>
    </row>
    <row r="1316" spans="1:12" s="122" customFormat="1" ht="18.75" customHeight="1">
      <c r="A1316" s="50"/>
      <c r="B1316" s="74"/>
      <c r="C1316" s="109"/>
      <c r="D1316" s="118"/>
      <c r="E1316" s="256"/>
      <c r="F1316" s="11"/>
      <c r="G1316" s="111"/>
      <c r="H1316" s="120"/>
      <c r="I1316" s="109"/>
      <c r="J1316" s="120"/>
      <c r="K1316" s="109"/>
      <c r="L1316" s="76"/>
    </row>
    <row r="1317" spans="1:12" s="122" customFormat="1" ht="18.75" customHeight="1">
      <c r="A1317" s="52"/>
      <c r="B1317" s="75"/>
      <c r="C1317" s="113"/>
      <c r="D1317" s="299"/>
      <c r="E1317" s="257"/>
      <c r="F1317" s="13"/>
      <c r="G1317" s="348"/>
      <c r="H1317" s="278"/>
      <c r="I1317" s="113"/>
      <c r="J1317" s="278"/>
      <c r="K1317" s="113"/>
      <c r="L1317" s="116"/>
    </row>
    <row r="1318" spans="1:12" s="122" customFormat="1" ht="27" customHeight="1">
      <c r="A1318" s="10" t="s">
        <v>476</v>
      </c>
      <c r="B1318" s="67"/>
      <c r="C1318" s="84" t="s">
        <v>477</v>
      </c>
      <c r="D1318" s="206" t="s">
        <v>548</v>
      </c>
      <c r="E1318" s="84" t="s">
        <v>326</v>
      </c>
      <c r="F1318" s="84" t="s">
        <v>73</v>
      </c>
      <c r="G1318" s="275" t="s">
        <v>74</v>
      </c>
      <c r="H1318" s="304" t="s">
        <v>75</v>
      </c>
      <c r="I1318" s="337">
        <f>J1318+K1318</f>
        <v>376.582</v>
      </c>
      <c r="J1318" s="334">
        <f>SUM(J1320:J1324)</f>
        <v>376.582</v>
      </c>
      <c r="K1318" s="334">
        <f>SUM(K1320:K1324)</f>
        <v>0</v>
      </c>
      <c r="L1318" s="280"/>
    </row>
    <row r="1319" spans="1:12" s="122" customFormat="1" ht="18.75" customHeight="1">
      <c r="A1319" s="68"/>
      <c r="B1319" s="69"/>
      <c r="C1319" s="86"/>
      <c r="D1319" s="231"/>
      <c r="E1319" s="86"/>
      <c r="F1319" s="86"/>
      <c r="G1319" s="349"/>
      <c r="H1319" s="109"/>
      <c r="I1319" s="120"/>
      <c r="J1319" s="109"/>
      <c r="K1319" s="109"/>
      <c r="L1319" s="76"/>
    </row>
    <row r="1320" spans="1:12" s="122" customFormat="1" ht="18.75" customHeight="1">
      <c r="A1320" s="50"/>
      <c r="B1320" s="74"/>
      <c r="C1320" s="86"/>
      <c r="D1320" s="231"/>
      <c r="E1320" s="86"/>
      <c r="F1320" s="86"/>
      <c r="G1320" s="349"/>
      <c r="H1320" s="350" t="s">
        <v>693</v>
      </c>
      <c r="I1320" s="335">
        <f>J1320+K1320</f>
        <v>0</v>
      </c>
      <c r="J1320" s="331">
        <v>0</v>
      </c>
      <c r="K1320" s="331">
        <v>0</v>
      </c>
      <c r="L1320" s="76"/>
    </row>
    <row r="1321" spans="1:12" s="122" customFormat="1" ht="18.75" customHeight="1">
      <c r="A1321" s="50"/>
      <c r="B1321" s="74"/>
      <c r="C1321" s="86"/>
      <c r="D1321" s="231"/>
      <c r="E1321" s="86"/>
      <c r="F1321" s="86"/>
      <c r="G1321" s="349"/>
      <c r="H1321" s="160" t="s">
        <v>694</v>
      </c>
      <c r="I1321" s="335">
        <f>J1321+K1321</f>
        <v>0</v>
      </c>
      <c r="J1321" s="331">
        <v>0</v>
      </c>
      <c r="K1321" s="331">
        <v>0</v>
      </c>
      <c r="L1321" s="76"/>
    </row>
    <row r="1322" spans="1:12" s="122" customFormat="1" ht="25.5" customHeight="1">
      <c r="A1322" s="50"/>
      <c r="B1322" s="74"/>
      <c r="C1322" s="86"/>
      <c r="D1322" s="118"/>
      <c r="E1322" s="86"/>
      <c r="F1322" s="86"/>
      <c r="G1322" s="349"/>
      <c r="H1322" s="350" t="s">
        <v>695</v>
      </c>
      <c r="I1322" s="335">
        <f>J1322+K1322</f>
        <v>0</v>
      </c>
      <c r="J1322" s="331">
        <v>0</v>
      </c>
      <c r="K1322" s="331">
        <v>0</v>
      </c>
      <c r="L1322" s="76"/>
    </row>
    <row r="1323" spans="1:12" s="122" customFormat="1" ht="18.75" customHeight="1">
      <c r="A1323" s="50"/>
      <c r="B1323" s="74"/>
      <c r="C1323" s="86"/>
      <c r="D1323" s="118"/>
      <c r="E1323" s="256"/>
      <c r="F1323" s="86"/>
      <c r="G1323" s="349"/>
      <c r="H1323" s="160" t="s">
        <v>696</v>
      </c>
      <c r="I1323" s="335">
        <f>J1323+K1323</f>
        <v>376.582</v>
      </c>
      <c r="J1323" s="331">
        <v>376.582</v>
      </c>
      <c r="K1323" s="331">
        <v>0</v>
      </c>
      <c r="L1323" s="76"/>
    </row>
    <row r="1324" spans="1:12" s="122" customFormat="1" ht="18" customHeight="1">
      <c r="A1324" s="50"/>
      <c r="B1324" s="74"/>
      <c r="C1324" s="86"/>
      <c r="D1324" s="118"/>
      <c r="E1324" s="256"/>
      <c r="F1324" s="88"/>
      <c r="G1324" s="349"/>
      <c r="H1324" s="89"/>
      <c r="I1324" s="335"/>
      <c r="J1324" s="331"/>
      <c r="K1324" s="335"/>
      <c r="L1324" s="76"/>
    </row>
    <row r="1325" spans="1:12" s="122" customFormat="1" ht="18.75" customHeight="1">
      <c r="A1325" s="50"/>
      <c r="B1325" s="74"/>
      <c r="C1325" s="86"/>
      <c r="D1325" s="118"/>
      <c r="E1325" s="256"/>
      <c r="F1325" s="88"/>
      <c r="G1325" s="349"/>
      <c r="H1325" s="109"/>
      <c r="I1325" s="120"/>
      <c r="J1325" s="109"/>
      <c r="K1325" s="120"/>
      <c r="L1325" s="76"/>
    </row>
    <row r="1326" spans="1:12" s="122" customFormat="1" ht="18.75" customHeight="1">
      <c r="A1326" s="50"/>
      <c r="B1326" s="74"/>
      <c r="C1326" s="86"/>
      <c r="D1326" s="118"/>
      <c r="E1326" s="256"/>
      <c r="F1326" s="256"/>
      <c r="G1326" s="351"/>
      <c r="H1326" s="109"/>
      <c r="I1326" s="120"/>
      <c r="J1326" s="109"/>
      <c r="K1326" s="120"/>
      <c r="L1326" s="76"/>
    </row>
    <row r="1327" spans="1:12" s="122" customFormat="1" ht="18.75" customHeight="1">
      <c r="A1327" s="50"/>
      <c r="B1327" s="74"/>
      <c r="C1327" s="112"/>
      <c r="D1327" s="118"/>
      <c r="E1327" s="256"/>
      <c r="F1327" s="256"/>
      <c r="G1327" s="351"/>
      <c r="H1327" s="109"/>
      <c r="I1327" s="120"/>
      <c r="J1327" s="109"/>
      <c r="K1327" s="120"/>
      <c r="L1327" s="76"/>
    </row>
    <row r="1328" spans="1:12" s="122" customFormat="1" ht="18.75" customHeight="1">
      <c r="A1328" s="50"/>
      <c r="B1328" s="74"/>
      <c r="C1328" s="109"/>
      <c r="D1328" s="118"/>
      <c r="E1328" s="256"/>
      <c r="F1328" s="11"/>
      <c r="G1328" s="351"/>
      <c r="H1328" s="109"/>
      <c r="I1328" s="120"/>
      <c r="J1328" s="109"/>
      <c r="K1328" s="120"/>
      <c r="L1328" s="76"/>
    </row>
    <row r="1329" spans="1:12" s="122" customFormat="1" ht="18.75" customHeight="1">
      <c r="A1329" s="52"/>
      <c r="B1329" s="75"/>
      <c r="C1329" s="113"/>
      <c r="D1329" s="299"/>
      <c r="E1329" s="257"/>
      <c r="F1329" s="13"/>
      <c r="G1329" s="352"/>
      <c r="H1329" s="113"/>
      <c r="I1329" s="278"/>
      <c r="J1329" s="113"/>
      <c r="K1329" s="278"/>
      <c r="L1329" s="116"/>
    </row>
    <row r="1330" spans="1:12" s="122" customFormat="1" ht="28.5" customHeight="1">
      <c r="A1330" s="10" t="s">
        <v>50</v>
      </c>
      <c r="B1330" s="47"/>
      <c r="C1330" s="84" t="s">
        <v>51</v>
      </c>
      <c r="D1330" s="206" t="s">
        <v>52</v>
      </c>
      <c r="E1330" s="84" t="s">
        <v>53</v>
      </c>
      <c r="F1330" s="84" t="s">
        <v>54</v>
      </c>
      <c r="G1330" s="85" t="s">
        <v>55</v>
      </c>
      <c r="H1330" s="304" t="s">
        <v>57</v>
      </c>
      <c r="I1330" s="337">
        <f>J1330+K1330</f>
        <v>17374.347</v>
      </c>
      <c r="J1330" s="334">
        <f>SUM(J1332:J1336)</f>
        <v>12374.347000000002</v>
      </c>
      <c r="K1330" s="338">
        <f>SUM(K1332:K1336)</f>
        <v>5000</v>
      </c>
      <c r="L1330" s="76"/>
    </row>
    <row r="1331" spans="1:12" s="122" customFormat="1" ht="18.75" customHeight="1">
      <c r="A1331" s="77"/>
      <c r="B1331" s="78"/>
      <c r="C1331" s="86"/>
      <c r="D1331" s="231"/>
      <c r="E1331" s="86"/>
      <c r="F1331" s="86"/>
      <c r="G1331" s="87"/>
      <c r="H1331" s="109"/>
      <c r="I1331" s="120"/>
      <c r="J1331" s="109"/>
      <c r="K1331" s="117"/>
      <c r="L1331" s="76"/>
    </row>
    <row r="1332" spans="1:12" s="122" customFormat="1" ht="18.75" customHeight="1">
      <c r="A1332" s="50"/>
      <c r="B1332" s="51"/>
      <c r="C1332" s="86"/>
      <c r="D1332" s="231"/>
      <c r="E1332" s="86"/>
      <c r="F1332" s="86"/>
      <c r="G1332" s="87"/>
      <c r="H1332" s="160" t="s">
        <v>58</v>
      </c>
      <c r="I1332" s="335">
        <f>J1332+K1332</f>
        <v>3146.994</v>
      </c>
      <c r="J1332" s="331">
        <v>3146.994</v>
      </c>
      <c r="K1332" s="340">
        <v>0</v>
      </c>
      <c r="L1332" s="76"/>
    </row>
    <row r="1333" spans="1:13" s="122" customFormat="1" ht="18.75" customHeight="1">
      <c r="A1333" s="50"/>
      <c r="B1333" s="51"/>
      <c r="C1333" s="86"/>
      <c r="D1333" s="231"/>
      <c r="E1333" s="86"/>
      <c r="F1333" s="86"/>
      <c r="G1333" s="87" t="s">
        <v>56</v>
      </c>
      <c r="H1333" s="350" t="s">
        <v>59</v>
      </c>
      <c r="I1333" s="335">
        <f>J1333+K1333</f>
        <v>6102.903</v>
      </c>
      <c r="J1333" s="331">
        <v>6102.903</v>
      </c>
      <c r="K1333" s="340">
        <v>0</v>
      </c>
      <c r="L1333" s="76"/>
      <c r="M1333" s="353"/>
    </row>
    <row r="1334" spans="1:12" s="122" customFormat="1" ht="18.75" customHeight="1">
      <c r="A1334" s="50"/>
      <c r="B1334" s="51"/>
      <c r="C1334" s="86"/>
      <c r="D1334" s="118"/>
      <c r="E1334" s="86"/>
      <c r="F1334" s="86"/>
      <c r="G1334" s="87"/>
      <c r="H1334" s="160" t="s">
        <v>60</v>
      </c>
      <c r="I1334" s="335">
        <f>J1334+K1334</f>
        <v>8124.45</v>
      </c>
      <c r="J1334" s="331">
        <v>3124.45</v>
      </c>
      <c r="K1334" s="340">
        <v>5000</v>
      </c>
      <c r="L1334" s="76"/>
    </row>
    <row r="1335" spans="1:12" s="122" customFormat="1" ht="18.75" customHeight="1">
      <c r="A1335" s="50"/>
      <c r="B1335" s="51"/>
      <c r="C1335" s="86"/>
      <c r="D1335" s="118"/>
      <c r="E1335" s="86"/>
      <c r="F1335" s="86"/>
      <c r="G1335" s="87"/>
      <c r="H1335" s="109"/>
      <c r="I1335" s="120"/>
      <c r="J1335" s="109"/>
      <c r="K1335" s="117"/>
      <c r="L1335" s="76"/>
    </row>
    <row r="1336" spans="1:12" s="122" customFormat="1" ht="18.75" customHeight="1">
      <c r="A1336" s="50"/>
      <c r="B1336" s="51"/>
      <c r="C1336" s="86"/>
      <c r="D1336" s="118"/>
      <c r="E1336" s="86"/>
      <c r="F1336" s="86"/>
      <c r="G1336" s="87"/>
      <c r="H1336" s="109"/>
      <c r="I1336" s="120"/>
      <c r="J1336" s="109"/>
      <c r="K1336" s="117"/>
      <c r="L1336" s="76"/>
    </row>
    <row r="1337" spans="1:12" s="122" customFormat="1" ht="18.75" customHeight="1">
      <c r="A1337" s="50"/>
      <c r="B1337" s="51"/>
      <c r="C1337" s="22"/>
      <c r="D1337" s="118"/>
      <c r="E1337" s="174"/>
      <c r="F1337" s="86"/>
      <c r="G1337" s="354"/>
      <c r="H1337" s="109"/>
      <c r="I1337" s="120"/>
      <c r="J1337" s="109"/>
      <c r="K1337" s="117"/>
      <c r="L1337" s="76"/>
    </row>
    <row r="1338" spans="1:12" s="122" customFormat="1" ht="18.75" customHeight="1">
      <c r="A1338" s="50"/>
      <c r="B1338" s="51"/>
      <c r="C1338" s="22"/>
      <c r="D1338" s="118"/>
      <c r="E1338" s="174"/>
      <c r="F1338" s="86"/>
      <c r="G1338" s="354"/>
      <c r="H1338" s="109"/>
      <c r="I1338" s="120"/>
      <c r="J1338" s="109"/>
      <c r="K1338" s="117"/>
      <c r="L1338" s="76"/>
    </row>
    <row r="1339" spans="1:12" s="122" customFormat="1" ht="18.75" customHeight="1">
      <c r="A1339" s="50"/>
      <c r="B1339" s="51"/>
      <c r="C1339" s="22"/>
      <c r="D1339" s="118"/>
      <c r="E1339" s="174"/>
      <c r="F1339" s="86"/>
      <c r="G1339" s="354"/>
      <c r="H1339" s="109"/>
      <c r="I1339" s="120"/>
      <c r="J1339" s="109"/>
      <c r="K1339" s="117"/>
      <c r="L1339" s="76"/>
    </row>
    <row r="1340" spans="1:12" s="122" customFormat="1" ht="18.75" customHeight="1">
      <c r="A1340" s="50"/>
      <c r="B1340" s="51"/>
      <c r="C1340" s="117"/>
      <c r="D1340" s="118"/>
      <c r="E1340" s="112"/>
      <c r="F1340" s="86"/>
      <c r="G1340" s="354"/>
      <c r="H1340" s="109"/>
      <c r="I1340" s="120"/>
      <c r="J1340" s="109"/>
      <c r="K1340" s="117"/>
      <c r="L1340" s="76"/>
    </row>
    <row r="1341" spans="1:12" s="122" customFormat="1" ht="18.75" customHeight="1">
      <c r="A1341" s="52"/>
      <c r="B1341" s="53"/>
      <c r="C1341" s="207"/>
      <c r="D1341" s="299"/>
      <c r="E1341" s="115"/>
      <c r="F1341" s="144"/>
      <c r="G1341" s="355"/>
      <c r="H1341" s="113"/>
      <c r="I1341" s="278"/>
      <c r="J1341" s="113"/>
      <c r="K1341" s="207"/>
      <c r="L1341" s="76"/>
    </row>
    <row r="1342" spans="1:12" s="122" customFormat="1" ht="0.75" customHeight="1">
      <c r="A1342" s="50"/>
      <c r="B1342" s="51"/>
      <c r="C1342" s="117"/>
      <c r="D1342" s="118"/>
      <c r="E1342" s="112"/>
      <c r="F1342" s="237"/>
      <c r="G1342" s="356"/>
      <c r="H1342" s="120"/>
      <c r="I1342" s="109"/>
      <c r="J1342" s="120"/>
      <c r="K1342" s="109"/>
      <c r="L1342" s="76"/>
    </row>
    <row r="1343" spans="1:12" s="122" customFormat="1" ht="25.5" customHeight="1">
      <c r="A1343" s="10" t="s">
        <v>774</v>
      </c>
      <c r="B1343" s="67"/>
      <c r="C1343" s="84" t="s">
        <v>775</v>
      </c>
      <c r="D1343" s="206" t="s">
        <v>776</v>
      </c>
      <c r="E1343" s="84" t="s">
        <v>130</v>
      </c>
      <c r="F1343" s="84" t="s">
        <v>54</v>
      </c>
      <c r="G1343" s="85" t="s">
        <v>777</v>
      </c>
      <c r="H1343" s="304" t="s">
        <v>57</v>
      </c>
      <c r="I1343" s="337">
        <f>J1343+K1343</f>
        <v>115579.287</v>
      </c>
      <c r="J1343" s="334">
        <f>SUM(J1345:J1349)</f>
        <v>115579.287</v>
      </c>
      <c r="K1343" s="334">
        <f>SUM(K1345:K1349)</f>
        <v>0</v>
      </c>
      <c r="L1343" s="101"/>
    </row>
    <row r="1344" spans="1:12" s="122" customFormat="1" ht="18.75" customHeight="1">
      <c r="A1344" s="68"/>
      <c r="B1344" s="69"/>
      <c r="C1344" s="166"/>
      <c r="D1344" s="231"/>
      <c r="E1344" s="88"/>
      <c r="F1344" s="86"/>
      <c r="G1344" s="87"/>
      <c r="H1344" s="109"/>
      <c r="I1344" s="120"/>
      <c r="J1344" s="109"/>
      <c r="K1344" s="109"/>
      <c r="L1344" s="109"/>
    </row>
    <row r="1345" spans="1:12" s="122" customFormat="1" ht="47.25" customHeight="1">
      <c r="A1345" s="50"/>
      <c r="B1345" s="51"/>
      <c r="C1345" s="166"/>
      <c r="D1345" s="231"/>
      <c r="E1345" s="88"/>
      <c r="F1345" s="86"/>
      <c r="G1345" s="87"/>
      <c r="H1345" s="93" t="s">
        <v>58</v>
      </c>
      <c r="I1345" s="335">
        <f>J1345+K1345</f>
        <v>9753</v>
      </c>
      <c r="J1345" s="331">
        <v>9753</v>
      </c>
      <c r="K1345" s="331">
        <v>0</v>
      </c>
      <c r="L1345" s="109"/>
    </row>
    <row r="1346" spans="1:13" s="122" customFormat="1" ht="18.75" customHeight="1">
      <c r="A1346" s="50"/>
      <c r="B1346" s="51"/>
      <c r="C1346" s="166"/>
      <c r="D1346" s="231"/>
      <c r="E1346" s="88"/>
      <c r="F1346" s="86"/>
      <c r="G1346" s="87" t="s">
        <v>778</v>
      </c>
      <c r="H1346" s="160" t="s">
        <v>59</v>
      </c>
      <c r="I1346" s="335">
        <f>J1346+K1346</f>
        <v>7129.25</v>
      </c>
      <c r="J1346" s="331">
        <v>7129.25</v>
      </c>
      <c r="K1346" s="331">
        <v>0</v>
      </c>
      <c r="L1346" s="109"/>
      <c r="M1346" s="353" t="s">
        <v>781</v>
      </c>
    </row>
    <row r="1347" spans="1:12" s="122" customFormat="1" ht="18.75" customHeight="1">
      <c r="A1347" s="50"/>
      <c r="B1347" s="51"/>
      <c r="C1347" s="166"/>
      <c r="D1347" s="118"/>
      <c r="E1347" s="88"/>
      <c r="F1347" s="86"/>
      <c r="G1347" s="111"/>
      <c r="H1347" s="160" t="s">
        <v>60</v>
      </c>
      <c r="I1347" s="335">
        <f>J1347+K1347</f>
        <v>98697.037</v>
      </c>
      <c r="J1347" s="331">
        <v>98697.037</v>
      </c>
      <c r="K1347" s="357">
        <v>0</v>
      </c>
      <c r="L1347" s="109"/>
    </row>
    <row r="1348" spans="1:12" s="122" customFormat="1" ht="18.75" customHeight="1">
      <c r="A1348" s="50"/>
      <c r="B1348" s="51"/>
      <c r="C1348" s="166"/>
      <c r="D1348" s="118"/>
      <c r="E1348" s="88"/>
      <c r="F1348" s="86"/>
      <c r="G1348" s="111"/>
      <c r="H1348" s="109"/>
      <c r="I1348" s="120"/>
      <c r="J1348" s="109"/>
      <c r="K1348" s="117"/>
      <c r="L1348" s="109"/>
    </row>
    <row r="1349" spans="1:12" s="122" customFormat="1" ht="126" customHeight="1">
      <c r="A1349" s="50"/>
      <c r="B1349" s="51"/>
      <c r="C1349" s="166"/>
      <c r="D1349" s="118"/>
      <c r="E1349" s="88"/>
      <c r="F1349" s="86"/>
      <c r="G1349" s="111"/>
      <c r="H1349" s="109"/>
      <c r="I1349" s="120"/>
      <c r="J1349" s="109"/>
      <c r="K1349" s="117"/>
      <c r="L1349" s="109"/>
    </row>
    <row r="1350" spans="1:12" s="122" customFormat="1" ht="18.75" customHeight="1">
      <c r="A1350" s="50"/>
      <c r="B1350" s="51"/>
      <c r="C1350" s="22"/>
      <c r="D1350" s="118"/>
      <c r="E1350" s="174"/>
      <c r="F1350" s="86"/>
      <c r="G1350" s="354"/>
      <c r="H1350" s="109"/>
      <c r="I1350" s="120"/>
      <c r="J1350" s="109"/>
      <c r="K1350" s="117"/>
      <c r="L1350" s="76"/>
    </row>
    <row r="1351" spans="1:12" s="122" customFormat="1" ht="18.75" customHeight="1">
      <c r="A1351" s="50"/>
      <c r="B1351" s="51"/>
      <c r="C1351" s="22"/>
      <c r="D1351" s="118"/>
      <c r="E1351" s="174"/>
      <c r="F1351" s="86"/>
      <c r="G1351" s="354"/>
      <c r="H1351" s="109"/>
      <c r="I1351" s="120"/>
      <c r="J1351" s="109"/>
      <c r="K1351" s="117"/>
      <c r="L1351" s="76"/>
    </row>
    <row r="1352" spans="1:12" s="122" customFormat="1" ht="18.75" customHeight="1">
      <c r="A1352" s="50"/>
      <c r="B1352" s="51"/>
      <c r="C1352" s="22"/>
      <c r="D1352" s="118"/>
      <c r="E1352" s="174"/>
      <c r="F1352" s="86"/>
      <c r="G1352" s="354"/>
      <c r="H1352" s="109"/>
      <c r="I1352" s="120"/>
      <c r="J1352" s="109"/>
      <c r="K1352" s="117"/>
      <c r="L1352" s="76"/>
    </row>
    <row r="1353" spans="1:12" s="122" customFormat="1" ht="18.75" customHeight="1">
      <c r="A1353" s="50"/>
      <c r="B1353" s="51"/>
      <c r="C1353" s="117"/>
      <c r="D1353" s="118"/>
      <c r="E1353" s="112"/>
      <c r="F1353" s="86"/>
      <c r="G1353" s="354"/>
      <c r="H1353" s="109"/>
      <c r="I1353" s="120"/>
      <c r="J1353" s="109"/>
      <c r="K1353" s="117"/>
      <c r="L1353" s="76"/>
    </row>
    <row r="1354" spans="1:12" s="122" customFormat="1" ht="18.75" customHeight="1">
      <c r="A1354" s="52"/>
      <c r="B1354" s="53"/>
      <c r="C1354" s="207"/>
      <c r="D1354" s="299"/>
      <c r="E1354" s="115"/>
      <c r="F1354" s="144"/>
      <c r="G1354" s="355"/>
      <c r="H1354" s="113"/>
      <c r="I1354" s="278"/>
      <c r="J1354" s="113"/>
      <c r="K1354" s="207"/>
      <c r="L1354" s="116"/>
    </row>
    <row r="1355" spans="1:13" s="122" customFormat="1" ht="25.5" customHeight="1">
      <c r="A1355" s="10" t="s">
        <v>788</v>
      </c>
      <c r="B1355" s="67"/>
      <c r="C1355" s="84" t="s">
        <v>789</v>
      </c>
      <c r="D1355" s="206" t="s">
        <v>823</v>
      </c>
      <c r="E1355" s="84" t="s">
        <v>130</v>
      </c>
      <c r="F1355" s="119" t="s">
        <v>790</v>
      </c>
      <c r="G1355" s="275" t="s">
        <v>824</v>
      </c>
      <c r="H1355" s="304" t="s">
        <v>791</v>
      </c>
      <c r="I1355" s="337">
        <f>J1355+K1355</f>
        <v>389659.82300000003</v>
      </c>
      <c r="J1355" s="358">
        <f>SUM(J1358:J1360)</f>
        <v>357266.923</v>
      </c>
      <c r="K1355" s="334">
        <f>SUM(K1358:K1360)</f>
        <v>32392.9</v>
      </c>
      <c r="L1355" s="101"/>
      <c r="M1355" s="120"/>
    </row>
    <row r="1356" spans="1:13" s="122" customFormat="1" ht="18.75" customHeight="1">
      <c r="A1356" s="68"/>
      <c r="B1356" s="69"/>
      <c r="C1356" s="86"/>
      <c r="D1356" s="231"/>
      <c r="E1356" s="88"/>
      <c r="F1356" s="237"/>
      <c r="G1356" s="349"/>
      <c r="H1356" s="109"/>
      <c r="I1356" s="120"/>
      <c r="J1356" s="211"/>
      <c r="K1356" s="109"/>
      <c r="L1356" s="109"/>
      <c r="M1356" s="120"/>
    </row>
    <row r="1357" spans="1:13" s="122" customFormat="1" ht="18.75" customHeight="1">
      <c r="A1357" s="70"/>
      <c r="B1357" s="79"/>
      <c r="C1357" s="86"/>
      <c r="D1357" s="231"/>
      <c r="E1357" s="88"/>
      <c r="F1357" s="237"/>
      <c r="G1357" s="359"/>
      <c r="H1357" s="109"/>
      <c r="I1357" s="120"/>
      <c r="J1357" s="211"/>
      <c r="K1357" s="109"/>
      <c r="L1357" s="109"/>
      <c r="M1357" s="120"/>
    </row>
    <row r="1358" spans="1:13" s="122" customFormat="1" ht="18.75" customHeight="1">
      <c r="A1358" s="50"/>
      <c r="B1358" s="51"/>
      <c r="C1358" s="86"/>
      <c r="D1358" s="231"/>
      <c r="E1358" s="88"/>
      <c r="F1358" s="237"/>
      <c r="G1358" s="349" t="s">
        <v>825</v>
      </c>
      <c r="H1358" s="160" t="s">
        <v>792</v>
      </c>
      <c r="I1358" s="335">
        <f>J1358+K1358</f>
        <v>74749.351</v>
      </c>
      <c r="J1358" s="360">
        <v>42356.451</v>
      </c>
      <c r="K1358" s="331">
        <v>32392.9</v>
      </c>
      <c r="L1358" s="109"/>
      <c r="M1358" s="120"/>
    </row>
    <row r="1359" spans="1:13" s="122" customFormat="1" ht="18.75" customHeight="1">
      <c r="A1359" s="50"/>
      <c r="B1359" s="51"/>
      <c r="C1359" s="86"/>
      <c r="D1359" s="118"/>
      <c r="E1359" s="88"/>
      <c r="F1359" s="237"/>
      <c r="G1359" s="351"/>
      <c r="H1359" s="160" t="s">
        <v>793</v>
      </c>
      <c r="I1359" s="335">
        <f>J1359+K1359</f>
        <v>140521.008</v>
      </c>
      <c r="J1359" s="360">
        <v>140521.008</v>
      </c>
      <c r="K1359" s="357">
        <v>0</v>
      </c>
      <c r="L1359" s="109"/>
      <c r="M1359" s="120"/>
    </row>
    <row r="1360" spans="1:13" s="122" customFormat="1" ht="18.75" customHeight="1">
      <c r="A1360" s="50"/>
      <c r="B1360" s="51"/>
      <c r="C1360" s="86"/>
      <c r="D1360" s="118"/>
      <c r="E1360" s="88"/>
      <c r="F1360" s="237"/>
      <c r="G1360" s="351"/>
      <c r="H1360" s="93" t="s">
        <v>794</v>
      </c>
      <c r="I1360" s="335">
        <f>J1360+K1360</f>
        <v>174389.464</v>
      </c>
      <c r="J1360" s="360">
        <v>174389.464</v>
      </c>
      <c r="K1360" s="357">
        <v>0</v>
      </c>
      <c r="L1360" s="109"/>
      <c r="M1360" s="120"/>
    </row>
    <row r="1361" spans="1:13" s="122" customFormat="1" ht="126" customHeight="1">
      <c r="A1361" s="50"/>
      <c r="B1361" s="51"/>
      <c r="C1361" s="144"/>
      <c r="D1361" s="118"/>
      <c r="E1361" s="88"/>
      <c r="F1361" s="237"/>
      <c r="G1361" s="351"/>
      <c r="H1361" s="113"/>
      <c r="I1361" s="120"/>
      <c r="J1361" s="211"/>
      <c r="K1361" s="113"/>
      <c r="L1361" s="109"/>
      <c r="M1361" s="120"/>
    </row>
    <row r="1362" spans="1:13" s="122" customFormat="1" ht="33" customHeight="1">
      <c r="A1362" s="10" t="s">
        <v>795</v>
      </c>
      <c r="B1362" s="67"/>
      <c r="C1362" s="84" t="s">
        <v>796</v>
      </c>
      <c r="D1362" s="206" t="s">
        <v>804</v>
      </c>
      <c r="E1362" s="84" t="s">
        <v>640</v>
      </c>
      <c r="F1362" s="84" t="s">
        <v>805</v>
      </c>
      <c r="G1362" s="85" t="s">
        <v>806</v>
      </c>
      <c r="H1362" s="361" t="s">
        <v>797</v>
      </c>
      <c r="I1362" s="183">
        <f>J1362+K1362</f>
        <v>5256</v>
      </c>
      <c r="J1362" s="183">
        <f>SUM(J1363:J1367)</f>
        <v>5256</v>
      </c>
      <c r="K1362" s="158">
        <f>SUM(K1363:K1367)</f>
        <v>0</v>
      </c>
      <c r="L1362" s="76"/>
      <c r="M1362" s="120"/>
    </row>
    <row r="1363" spans="1:13" s="122" customFormat="1" ht="19.5" customHeight="1">
      <c r="A1363" s="68"/>
      <c r="B1363" s="69"/>
      <c r="C1363" s="86"/>
      <c r="D1363" s="231"/>
      <c r="E1363" s="86"/>
      <c r="F1363" s="86"/>
      <c r="G1363" s="87"/>
      <c r="H1363" s="171" t="s">
        <v>801</v>
      </c>
      <c r="I1363" s="362">
        <f>J1363+K1363</f>
        <v>222</v>
      </c>
      <c r="J1363" s="362">
        <v>222</v>
      </c>
      <c r="K1363" s="357">
        <v>0</v>
      </c>
      <c r="L1363" s="76"/>
      <c r="M1363" s="120"/>
    </row>
    <row r="1364" spans="1:13" s="122" customFormat="1" ht="27" customHeight="1">
      <c r="A1364" s="50"/>
      <c r="B1364" s="74"/>
      <c r="C1364" s="86"/>
      <c r="D1364" s="231"/>
      <c r="E1364" s="86"/>
      <c r="F1364" s="86"/>
      <c r="G1364" s="87"/>
      <c r="H1364" s="171" t="s">
        <v>793</v>
      </c>
      <c r="I1364" s="80">
        <f>SUM(J1364:K1364)</f>
        <v>1613</v>
      </c>
      <c r="J1364" s="81">
        <v>1613</v>
      </c>
      <c r="K1364" s="80">
        <v>0</v>
      </c>
      <c r="L1364" s="76"/>
      <c r="M1364" s="120"/>
    </row>
    <row r="1365" spans="1:13" s="122" customFormat="1" ht="22.5" customHeight="1">
      <c r="A1365" s="50"/>
      <c r="B1365" s="74"/>
      <c r="C1365" s="86"/>
      <c r="D1365" s="231"/>
      <c r="E1365" s="256"/>
      <c r="F1365" s="88"/>
      <c r="G1365" s="87"/>
      <c r="H1365" s="74" t="s">
        <v>794</v>
      </c>
      <c r="I1365" s="80">
        <f>SUM(J1365:K1365)</f>
        <v>1677</v>
      </c>
      <c r="J1365" s="81">
        <v>1677</v>
      </c>
      <c r="K1365" s="80">
        <v>0</v>
      </c>
      <c r="L1365" s="76"/>
      <c r="M1365" s="120"/>
    </row>
    <row r="1366" spans="1:13" s="122" customFormat="1" ht="20.25" customHeight="1">
      <c r="A1366" s="50"/>
      <c r="B1366" s="74"/>
      <c r="C1366" s="166"/>
      <c r="D1366" s="196"/>
      <c r="E1366" s="256"/>
      <c r="F1366" s="88"/>
      <c r="G1366" s="87"/>
      <c r="H1366" s="74" t="s">
        <v>802</v>
      </c>
      <c r="I1366" s="80">
        <f>SUM(J1366:K1366)</f>
        <v>1744</v>
      </c>
      <c r="J1366" s="81">
        <v>1744</v>
      </c>
      <c r="K1366" s="80">
        <v>0</v>
      </c>
      <c r="L1366" s="116"/>
      <c r="M1366" s="120"/>
    </row>
    <row r="1367" spans="1:13" s="122" customFormat="1" ht="26.25" customHeight="1">
      <c r="A1367" s="50"/>
      <c r="B1367" s="74"/>
      <c r="C1367" s="109"/>
      <c r="D1367" s="118"/>
      <c r="E1367" s="256"/>
      <c r="F1367" s="88"/>
      <c r="G1367" s="87"/>
      <c r="H1367" s="74"/>
      <c r="I1367" s="80"/>
      <c r="J1367" s="81"/>
      <c r="K1367" s="80"/>
      <c r="L1367" s="101"/>
      <c r="M1367" s="120"/>
    </row>
    <row r="1368" spans="1:13" s="122" customFormat="1" ht="24" customHeight="1">
      <c r="A1368" s="50"/>
      <c r="B1368" s="74"/>
      <c r="C1368" s="109"/>
      <c r="D1368" s="118"/>
      <c r="E1368" s="256"/>
      <c r="F1368" s="88"/>
      <c r="G1368" s="87"/>
      <c r="H1368" s="74"/>
      <c r="I1368" s="80"/>
      <c r="J1368" s="81"/>
      <c r="K1368" s="80"/>
      <c r="L1368" s="109"/>
      <c r="M1368" s="120"/>
    </row>
    <row r="1369" spans="1:13" s="122" customFormat="1" ht="21.75" customHeight="1">
      <c r="A1369" s="52"/>
      <c r="B1369" s="75"/>
      <c r="C1369" s="113"/>
      <c r="D1369" s="299"/>
      <c r="E1369" s="257"/>
      <c r="F1369" s="242"/>
      <c r="G1369" s="363"/>
      <c r="H1369" s="75"/>
      <c r="I1369" s="82"/>
      <c r="J1369" s="83"/>
      <c r="K1369" s="82"/>
      <c r="L1369" s="109"/>
      <c r="M1369" s="120"/>
    </row>
    <row r="1370" spans="1:13" s="122" customFormat="1" ht="33" customHeight="1">
      <c r="A1370" s="10" t="s">
        <v>807</v>
      </c>
      <c r="B1370" s="67"/>
      <c r="C1370" s="84" t="s">
        <v>811</v>
      </c>
      <c r="D1370" s="206" t="s">
        <v>809</v>
      </c>
      <c r="E1370" s="84" t="s">
        <v>48</v>
      </c>
      <c r="F1370" s="84" t="s">
        <v>810</v>
      </c>
      <c r="G1370" s="85" t="s">
        <v>812</v>
      </c>
      <c r="H1370" s="361" t="s">
        <v>808</v>
      </c>
      <c r="I1370" s="183">
        <f>J1370+K1370</f>
        <v>53561.2</v>
      </c>
      <c r="J1370" s="183">
        <f>SUM(J1371:J1375)</f>
        <v>3502.6</v>
      </c>
      <c r="K1370" s="158">
        <f>SUM(K1371:K1375)</f>
        <v>50058.6</v>
      </c>
      <c r="L1370" s="109"/>
      <c r="M1370" s="120"/>
    </row>
    <row r="1371" spans="1:13" s="122" customFormat="1" ht="19.5" customHeight="1">
      <c r="A1371" s="68"/>
      <c r="B1371" s="69"/>
      <c r="C1371" s="86"/>
      <c r="D1371" s="231"/>
      <c r="E1371" s="86"/>
      <c r="F1371" s="86"/>
      <c r="G1371" s="87"/>
      <c r="H1371" s="171" t="s">
        <v>801</v>
      </c>
      <c r="I1371" s="362">
        <f>J1371+K1371</f>
        <v>12803.6</v>
      </c>
      <c r="J1371" s="362">
        <v>745</v>
      </c>
      <c r="K1371" s="357">
        <v>12058.6</v>
      </c>
      <c r="L1371" s="109"/>
      <c r="M1371" s="120"/>
    </row>
    <row r="1372" spans="1:13" s="122" customFormat="1" ht="27" customHeight="1">
      <c r="A1372" s="50"/>
      <c r="B1372" s="74"/>
      <c r="C1372" s="86"/>
      <c r="D1372" s="231"/>
      <c r="E1372" s="86"/>
      <c r="F1372" s="86"/>
      <c r="G1372" s="87"/>
      <c r="H1372" s="171" t="s">
        <v>793</v>
      </c>
      <c r="I1372" s="80">
        <f>SUM(J1372:K1372)</f>
        <v>9636.7</v>
      </c>
      <c r="J1372" s="81">
        <v>636.7</v>
      </c>
      <c r="K1372" s="80">
        <v>9000</v>
      </c>
      <c r="L1372" s="109"/>
      <c r="M1372" s="120"/>
    </row>
    <row r="1373" spans="1:13" s="122" customFormat="1" ht="22.5" customHeight="1">
      <c r="A1373" s="50"/>
      <c r="B1373" s="74"/>
      <c r="C1373" s="86"/>
      <c r="D1373" s="231"/>
      <c r="E1373" s="256"/>
      <c r="F1373" s="88"/>
      <c r="G1373" s="87"/>
      <c r="H1373" s="74" t="s">
        <v>794</v>
      </c>
      <c r="I1373" s="80">
        <f>SUM(J1373:K1373)</f>
        <v>9640.2</v>
      </c>
      <c r="J1373" s="81">
        <v>640.2</v>
      </c>
      <c r="K1373" s="80">
        <v>9000</v>
      </c>
      <c r="L1373" s="109"/>
      <c r="M1373" s="120"/>
    </row>
    <row r="1374" spans="1:13" s="122" customFormat="1" ht="20.25" customHeight="1">
      <c r="A1374" s="50"/>
      <c r="B1374" s="74"/>
      <c r="C1374" s="166"/>
      <c r="D1374" s="196"/>
      <c r="E1374" s="256"/>
      <c r="F1374" s="88"/>
      <c r="G1374" s="87"/>
      <c r="H1374" s="74" t="s">
        <v>802</v>
      </c>
      <c r="I1374" s="80">
        <f>SUM(J1374:K1374)</f>
        <v>10793.6</v>
      </c>
      <c r="J1374" s="81">
        <v>793.6</v>
      </c>
      <c r="K1374" s="80">
        <v>10000</v>
      </c>
      <c r="L1374" s="76"/>
      <c r="M1374" s="120"/>
    </row>
    <row r="1375" spans="1:13" s="122" customFormat="1" ht="26.25" customHeight="1">
      <c r="A1375" s="50"/>
      <c r="B1375" s="74"/>
      <c r="C1375" s="109"/>
      <c r="D1375" s="118"/>
      <c r="E1375" s="256"/>
      <c r="F1375" s="88"/>
      <c r="G1375" s="87"/>
      <c r="H1375" s="74" t="s">
        <v>803</v>
      </c>
      <c r="I1375" s="80">
        <f>SUM(J1375:K1375)</f>
        <v>10687.1</v>
      </c>
      <c r="J1375" s="81">
        <v>687.1</v>
      </c>
      <c r="K1375" s="80">
        <v>10000</v>
      </c>
      <c r="L1375" s="76"/>
      <c r="M1375" s="120"/>
    </row>
    <row r="1376" spans="1:13" s="122" customFormat="1" ht="207.75" customHeight="1">
      <c r="A1376" s="50"/>
      <c r="B1376" s="74"/>
      <c r="C1376" s="109"/>
      <c r="D1376" s="118"/>
      <c r="E1376" s="256"/>
      <c r="F1376" s="88"/>
      <c r="G1376" s="87"/>
      <c r="H1376" s="74"/>
      <c r="I1376" s="80"/>
      <c r="J1376" s="81"/>
      <c r="K1376" s="80"/>
      <c r="L1376" s="76"/>
      <c r="M1376" s="120"/>
    </row>
    <row r="1377" spans="1:13" s="122" customFormat="1" ht="33" customHeight="1">
      <c r="A1377" s="10" t="s">
        <v>813</v>
      </c>
      <c r="B1377" s="67"/>
      <c r="C1377" s="84" t="s">
        <v>814</v>
      </c>
      <c r="D1377" s="206" t="s">
        <v>815</v>
      </c>
      <c r="E1377" s="84" t="s">
        <v>730</v>
      </c>
      <c r="F1377" s="84" t="s">
        <v>817</v>
      </c>
      <c r="G1377" s="85" t="s">
        <v>816</v>
      </c>
      <c r="H1377" s="361" t="s">
        <v>808</v>
      </c>
      <c r="I1377" s="183">
        <f>J1377+K1377</f>
        <v>75499.9</v>
      </c>
      <c r="J1377" s="183">
        <f>SUM(J1378:J1382)</f>
        <v>43000</v>
      </c>
      <c r="K1377" s="158">
        <f>SUM(K1378:K1382)</f>
        <v>32499.9</v>
      </c>
      <c r="L1377" s="76"/>
      <c r="M1377" s="120"/>
    </row>
    <row r="1378" spans="1:13" s="122" customFormat="1" ht="19.5" customHeight="1">
      <c r="A1378" s="68"/>
      <c r="B1378" s="69"/>
      <c r="C1378" s="86"/>
      <c r="D1378" s="231"/>
      <c r="E1378" s="86"/>
      <c r="F1378" s="86"/>
      <c r="G1378" s="87"/>
      <c r="H1378" s="171" t="s">
        <v>801</v>
      </c>
      <c r="I1378" s="362">
        <f>J1378+K1378</f>
        <v>18799.9</v>
      </c>
      <c r="J1378" s="362">
        <v>5000</v>
      </c>
      <c r="K1378" s="357">
        <v>13799.9</v>
      </c>
      <c r="L1378" s="116"/>
      <c r="M1378" s="120"/>
    </row>
    <row r="1379" spans="1:13" s="122" customFormat="1" ht="27" customHeight="1">
      <c r="A1379" s="50"/>
      <c r="B1379" s="74"/>
      <c r="C1379" s="86"/>
      <c r="D1379" s="231"/>
      <c r="E1379" s="86"/>
      <c r="F1379" s="86"/>
      <c r="G1379" s="87"/>
      <c r="H1379" s="171" t="s">
        <v>793</v>
      </c>
      <c r="I1379" s="80">
        <f>SUM(J1379:K1379)</f>
        <v>12000</v>
      </c>
      <c r="J1379" s="81">
        <v>8000</v>
      </c>
      <c r="K1379" s="80">
        <v>4000</v>
      </c>
      <c r="L1379" s="101"/>
      <c r="M1379" s="120"/>
    </row>
    <row r="1380" spans="1:13" s="122" customFormat="1" ht="22.5" customHeight="1">
      <c r="A1380" s="50"/>
      <c r="B1380" s="74"/>
      <c r="C1380" s="86"/>
      <c r="D1380" s="231"/>
      <c r="E1380" s="256"/>
      <c r="F1380" s="88"/>
      <c r="G1380" s="87"/>
      <c r="H1380" s="74" t="s">
        <v>794</v>
      </c>
      <c r="I1380" s="80">
        <f>SUM(J1380:K1380)</f>
        <v>12750</v>
      </c>
      <c r="J1380" s="81">
        <v>9000</v>
      </c>
      <c r="K1380" s="80">
        <v>3750</v>
      </c>
      <c r="L1380" s="109"/>
      <c r="M1380" s="120"/>
    </row>
    <row r="1381" spans="1:13" s="122" customFormat="1" ht="20.25" customHeight="1">
      <c r="A1381" s="50"/>
      <c r="B1381" s="74"/>
      <c r="C1381" s="166"/>
      <c r="D1381" s="196"/>
      <c r="E1381" s="256"/>
      <c r="F1381" s="88"/>
      <c r="G1381" s="87"/>
      <c r="H1381" s="74" t="s">
        <v>802</v>
      </c>
      <c r="I1381" s="80">
        <f>SUM(J1381:K1381)</f>
        <v>16200</v>
      </c>
      <c r="J1381" s="81">
        <v>10000</v>
      </c>
      <c r="K1381" s="80">
        <v>6200</v>
      </c>
      <c r="L1381" s="109"/>
      <c r="M1381" s="120"/>
    </row>
    <row r="1382" spans="1:13" s="122" customFormat="1" ht="26.25" customHeight="1">
      <c r="A1382" s="50"/>
      <c r="B1382" s="74"/>
      <c r="C1382" s="109"/>
      <c r="D1382" s="118"/>
      <c r="E1382" s="256"/>
      <c r="F1382" s="88"/>
      <c r="G1382" s="87"/>
      <c r="H1382" s="74" t="s">
        <v>803</v>
      </c>
      <c r="I1382" s="80">
        <f>SUM(J1382:K1382)</f>
        <v>15750</v>
      </c>
      <c r="J1382" s="81">
        <v>11000</v>
      </c>
      <c r="K1382" s="80">
        <v>4750</v>
      </c>
      <c r="L1382" s="109"/>
      <c r="M1382" s="120"/>
    </row>
    <row r="1383" spans="1:13" s="122" customFormat="1" ht="166.5" customHeight="1">
      <c r="A1383" s="50"/>
      <c r="B1383" s="74"/>
      <c r="C1383" s="109"/>
      <c r="D1383" s="118"/>
      <c r="E1383" s="256"/>
      <c r="F1383" s="88"/>
      <c r="G1383" s="87"/>
      <c r="H1383" s="74"/>
      <c r="I1383" s="80"/>
      <c r="J1383" s="81"/>
      <c r="K1383" s="80"/>
      <c r="L1383" s="109"/>
      <c r="M1383" s="120"/>
    </row>
    <row r="1384" spans="1:13" s="122" customFormat="1" ht="15.75" customHeight="1">
      <c r="A1384" s="52"/>
      <c r="B1384" s="75"/>
      <c r="C1384" s="113"/>
      <c r="D1384" s="299"/>
      <c r="E1384" s="257"/>
      <c r="F1384" s="242"/>
      <c r="G1384" s="363"/>
      <c r="H1384" s="75"/>
      <c r="I1384" s="82"/>
      <c r="J1384" s="83"/>
      <c r="K1384" s="82"/>
      <c r="L1384" s="109"/>
      <c r="M1384" s="120"/>
    </row>
    <row r="1385" spans="1:13" s="122" customFormat="1" ht="25.5" customHeight="1">
      <c r="A1385" s="10" t="s">
        <v>818</v>
      </c>
      <c r="B1385" s="67"/>
      <c r="C1385" s="84" t="s">
        <v>819</v>
      </c>
      <c r="D1385" s="206" t="s">
        <v>820</v>
      </c>
      <c r="E1385" s="84" t="s">
        <v>130</v>
      </c>
      <c r="F1385" s="364" t="s">
        <v>790</v>
      </c>
      <c r="G1385" s="275" t="s">
        <v>835</v>
      </c>
      <c r="H1385" s="304" t="s">
        <v>829</v>
      </c>
      <c r="I1385" s="337">
        <f>J1385+K1385</f>
        <v>20335.809</v>
      </c>
      <c r="J1385" s="358">
        <f>SUM(J1388:J1389)</f>
        <v>20335.809</v>
      </c>
      <c r="K1385" s="334">
        <f>SUM(K1388:K1389)</f>
        <v>0</v>
      </c>
      <c r="L1385" s="109"/>
      <c r="M1385" s="120"/>
    </row>
    <row r="1386" spans="1:13" s="122" customFormat="1" ht="18.75" customHeight="1">
      <c r="A1386" s="68"/>
      <c r="B1386" s="69"/>
      <c r="C1386" s="166"/>
      <c r="D1386" s="231"/>
      <c r="E1386" s="88"/>
      <c r="F1386" s="237"/>
      <c r="G1386" s="349"/>
      <c r="H1386" s="109"/>
      <c r="I1386" s="120"/>
      <c r="J1386" s="211"/>
      <c r="K1386" s="109"/>
      <c r="L1386" s="76"/>
      <c r="M1386" s="120"/>
    </row>
    <row r="1387" spans="1:13" s="122" customFormat="1" ht="18.75" customHeight="1">
      <c r="A1387" s="70"/>
      <c r="B1387" s="79"/>
      <c r="C1387" s="166"/>
      <c r="D1387" s="231"/>
      <c r="E1387" s="88"/>
      <c r="F1387" s="237"/>
      <c r="G1387" s="359"/>
      <c r="H1387" s="109"/>
      <c r="I1387" s="120"/>
      <c r="J1387" s="211"/>
      <c r="K1387" s="109"/>
      <c r="L1387" s="76"/>
      <c r="M1387" s="120"/>
    </row>
    <row r="1388" spans="1:13" s="122" customFormat="1" ht="18.75" customHeight="1">
      <c r="A1388" s="50"/>
      <c r="B1388" s="51"/>
      <c r="C1388" s="166"/>
      <c r="D1388" s="231"/>
      <c r="E1388" s="88"/>
      <c r="F1388" s="237"/>
      <c r="G1388" s="349" t="s">
        <v>836</v>
      </c>
      <c r="H1388" s="160" t="s">
        <v>792</v>
      </c>
      <c r="I1388" s="335">
        <f>J1388+K1388</f>
        <v>12449.172</v>
      </c>
      <c r="J1388" s="360">
        <v>12449.172</v>
      </c>
      <c r="K1388" s="331">
        <v>0</v>
      </c>
      <c r="L1388" s="76"/>
      <c r="M1388" s="120"/>
    </row>
    <row r="1389" spans="1:13" s="122" customFormat="1" ht="18.75" customHeight="1">
      <c r="A1389" s="50"/>
      <c r="B1389" s="51"/>
      <c r="C1389" s="166"/>
      <c r="D1389" s="118"/>
      <c r="E1389" s="88"/>
      <c r="F1389" s="237"/>
      <c r="G1389" s="351"/>
      <c r="H1389" s="160" t="s">
        <v>793</v>
      </c>
      <c r="I1389" s="335">
        <f>J1389+K1389</f>
        <v>7886.637</v>
      </c>
      <c r="J1389" s="360">
        <v>7886.637</v>
      </c>
      <c r="K1389" s="357">
        <v>0</v>
      </c>
      <c r="L1389" s="76"/>
      <c r="M1389" s="120"/>
    </row>
    <row r="1390" spans="1:13" s="122" customFormat="1" ht="220.5" customHeight="1">
      <c r="A1390" s="52"/>
      <c r="B1390" s="53"/>
      <c r="C1390" s="178"/>
      <c r="D1390" s="299"/>
      <c r="E1390" s="155"/>
      <c r="F1390" s="238"/>
      <c r="G1390" s="352"/>
      <c r="H1390" s="113"/>
      <c r="I1390" s="278"/>
      <c r="J1390" s="212"/>
      <c r="K1390" s="113"/>
      <c r="L1390" s="101"/>
      <c r="M1390" s="120"/>
    </row>
    <row r="1391" spans="1:13" s="122" customFormat="1" ht="36.75" customHeight="1">
      <c r="A1391" s="10" t="s">
        <v>826</v>
      </c>
      <c r="B1391" s="67"/>
      <c r="C1391" s="365" t="s">
        <v>833</v>
      </c>
      <c r="D1391" s="206" t="s">
        <v>827</v>
      </c>
      <c r="E1391" s="84" t="s">
        <v>828</v>
      </c>
      <c r="F1391" s="84" t="s">
        <v>831</v>
      </c>
      <c r="G1391" s="275" t="s">
        <v>832</v>
      </c>
      <c r="H1391" s="89" t="s">
        <v>830</v>
      </c>
      <c r="I1391" s="90">
        <f>J1391+K1391</f>
        <v>16668.2</v>
      </c>
      <c r="J1391" s="91">
        <f>SUM(J1393:J1397)</f>
        <v>16668.2</v>
      </c>
      <c r="K1391" s="92">
        <f>SUM(K1393:K1397)</f>
        <v>0</v>
      </c>
      <c r="L1391" s="109"/>
      <c r="M1391" s="120"/>
    </row>
    <row r="1392" spans="1:13" s="122" customFormat="1" ht="44.25" customHeight="1">
      <c r="A1392" s="68"/>
      <c r="B1392" s="69"/>
      <c r="C1392" s="366"/>
      <c r="D1392" s="231"/>
      <c r="E1392" s="88"/>
      <c r="F1392" s="86"/>
      <c r="G1392" s="367"/>
      <c r="H1392" s="93"/>
      <c r="I1392" s="81"/>
      <c r="J1392" s="80"/>
      <c r="K1392" s="81"/>
      <c r="L1392" s="109"/>
      <c r="M1392" s="120"/>
    </row>
    <row r="1393" spans="1:13" s="122" customFormat="1" ht="15.75" customHeight="1">
      <c r="A1393" s="50"/>
      <c r="B1393" s="51"/>
      <c r="C1393" s="366"/>
      <c r="D1393" s="231"/>
      <c r="E1393" s="88"/>
      <c r="F1393" s="86"/>
      <c r="G1393" s="367"/>
      <c r="H1393" s="160" t="s">
        <v>801</v>
      </c>
      <c r="I1393" s="368">
        <f>J1393+K1393</f>
        <v>0</v>
      </c>
      <c r="J1393" s="357">
        <v>0</v>
      </c>
      <c r="K1393" s="369">
        <v>0</v>
      </c>
      <c r="L1393" s="109"/>
      <c r="M1393" s="120"/>
    </row>
    <row r="1394" spans="1:13" s="122" customFormat="1" ht="15.75" customHeight="1">
      <c r="A1394" s="50"/>
      <c r="B1394" s="51"/>
      <c r="C1394" s="366"/>
      <c r="D1394" s="231"/>
      <c r="E1394" s="88"/>
      <c r="F1394" s="86"/>
      <c r="G1394" s="349" t="s">
        <v>834</v>
      </c>
      <c r="H1394" s="160" t="s">
        <v>793</v>
      </c>
      <c r="I1394" s="81">
        <f>SUM(J1394:K1394)</f>
        <v>4066.1</v>
      </c>
      <c r="J1394" s="80">
        <v>4066.1</v>
      </c>
      <c r="K1394" s="94">
        <v>0</v>
      </c>
      <c r="L1394" s="109"/>
      <c r="M1394" s="120"/>
    </row>
    <row r="1395" spans="1:13" s="122" customFormat="1" ht="15.75" customHeight="1">
      <c r="A1395" s="50"/>
      <c r="B1395" s="51"/>
      <c r="C1395" s="117"/>
      <c r="D1395" s="232"/>
      <c r="E1395" s="88"/>
      <c r="F1395" s="86"/>
      <c r="G1395" s="349"/>
      <c r="H1395" s="93" t="s">
        <v>794</v>
      </c>
      <c r="I1395" s="81">
        <f>SUM(J1395:K1395)</f>
        <v>4144.5</v>
      </c>
      <c r="J1395" s="80">
        <v>4144.5</v>
      </c>
      <c r="K1395" s="94">
        <v>0</v>
      </c>
      <c r="L1395" s="109"/>
      <c r="M1395" s="120"/>
    </row>
    <row r="1396" spans="1:13" s="122" customFormat="1" ht="15.75" customHeight="1">
      <c r="A1396" s="50"/>
      <c r="B1396" s="51"/>
      <c r="C1396" s="117"/>
      <c r="D1396" s="232"/>
      <c r="E1396" s="112"/>
      <c r="F1396" s="86"/>
      <c r="G1396" s="349"/>
      <c r="H1396" s="93" t="s">
        <v>802</v>
      </c>
      <c r="I1396" s="81">
        <f>SUM(J1396:K1396)</f>
        <v>4228.8</v>
      </c>
      <c r="J1396" s="80">
        <v>4228.8</v>
      </c>
      <c r="K1396" s="94">
        <v>0</v>
      </c>
      <c r="L1396" s="109"/>
      <c r="M1396" s="120"/>
    </row>
    <row r="1397" spans="1:13" s="122" customFormat="1" ht="15.75" customHeight="1">
      <c r="A1397" s="50"/>
      <c r="B1397" s="51"/>
      <c r="C1397" s="117"/>
      <c r="D1397" s="232"/>
      <c r="E1397" s="112"/>
      <c r="F1397" s="86"/>
      <c r="G1397" s="349"/>
      <c r="H1397" s="93" t="s">
        <v>803</v>
      </c>
      <c r="I1397" s="81">
        <f>SUM(J1397:K1397)</f>
        <v>4228.8</v>
      </c>
      <c r="J1397" s="80">
        <v>4228.8</v>
      </c>
      <c r="K1397" s="94">
        <v>0</v>
      </c>
      <c r="L1397" s="76"/>
      <c r="M1397" s="120"/>
    </row>
    <row r="1398" spans="1:13" s="122" customFormat="1" ht="15.75" customHeight="1">
      <c r="A1398" s="50"/>
      <c r="B1398" s="51"/>
      <c r="C1398" s="117"/>
      <c r="D1398" s="232"/>
      <c r="E1398" s="112"/>
      <c r="F1398" s="86"/>
      <c r="G1398" s="349"/>
      <c r="H1398" s="93"/>
      <c r="I1398" s="81"/>
      <c r="J1398" s="80"/>
      <c r="K1398" s="94"/>
      <c r="L1398" s="76"/>
      <c r="M1398" s="120"/>
    </row>
    <row r="1399" spans="1:13" s="122" customFormat="1" ht="15.75" customHeight="1">
      <c r="A1399" s="50"/>
      <c r="B1399" s="51"/>
      <c r="C1399" s="117"/>
      <c r="D1399" s="232"/>
      <c r="E1399" s="112"/>
      <c r="F1399" s="86"/>
      <c r="G1399" s="349"/>
      <c r="H1399" s="93"/>
      <c r="I1399" s="81"/>
      <c r="J1399" s="80"/>
      <c r="K1399" s="94"/>
      <c r="L1399" s="76"/>
      <c r="M1399" s="120"/>
    </row>
    <row r="1400" spans="1:13" s="122" customFormat="1" ht="15.75" customHeight="1">
      <c r="A1400" s="50"/>
      <c r="B1400" s="51"/>
      <c r="C1400" s="117"/>
      <c r="D1400" s="232"/>
      <c r="E1400" s="112"/>
      <c r="F1400" s="88"/>
      <c r="G1400" s="349"/>
      <c r="H1400" s="93"/>
      <c r="I1400" s="81"/>
      <c r="J1400" s="80"/>
      <c r="K1400" s="94"/>
      <c r="L1400" s="76"/>
      <c r="M1400" s="120"/>
    </row>
    <row r="1401" spans="1:13" s="122" customFormat="1" ht="15.75" customHeight="1">
      <c r="A1401" s="50"/>
      <c r="B1401" s="51"/>
      <c r="C1401" s="117"/>
      <c r="D1401" s="232"/>
      <c r="E1401" s="112"/>
      <c r="F1401" s="88"/>
      <c r="G1401" s="349"/>
      <c r="H1401" s="93"/>
      <c r="I1401" s="81"/>
      <c r="J1401" s="80"/>
      <c r="K1401" s="94"/>
      <c r="L1401" s="116"/>
      <c r="M1401" s="120"/>
    </row>
    <row r="1402" spans="1:13" s="122" customFormat="1" ht="15.75" customHeight="1">
      <c r="A1402" s="50"/>
      <c r="B1402" s="51"/>
      <c r="C1402" s="117"/>
      <c r="D1402" s="370"/>
      <c r="E1402" s="115"/>
      <c r="F1402" s="155"/>
      <c r="G1402" s="371"/>
      <c r="H1402" s="95"/>
      <c r="I1402" s="83"/>
      <c r="J1402" s="82"/>
      <c r="K1402" s="96"/>
      <c r="L1402" s="101"/>
      <c r="M1402" s="120"/>
    </row>
    <row r="1403" spans="1:13" s="122" customFormat="1" ht="15.75" customHeight="1">
      <c r="A1403" s="10" t="s">
        <v>842</v>
      </c>
      <c r="B1403" s="67"/>
      <c r="C1403" s="97" t="s">
        <v>843</v>
      </c>
      <c r="D1403" s="98" t="s">
        <v>844</v>
      </c>
      <c r="E1403" s="84" t="s">
        <v>845</v>
      </c>
      <c r="F1403" s="372" t="s">
        <v>854</v>
      </c>
      <c r="G1403" s="85" t="s">
        <v>846</v>
      </c>
      <c r="H1403" s="99" t="s">
        <v>848</v>
      </c>
      <c r="I1403" s="100">
        <f>SUM(J1403:K1405)</f>
        <v>219967.103</v>
      </c>
      <c r="J1403" s="100">
        <f>SUM(J1409:J1413)</f>
        <v>22456.003</v>
      </c>
      <c r="K1403" s="100">
        <f>SUM(K1409:K1413)</f>
        <v>197511.1</v>
      </c>
      <c r="L1403" s="101"/>
      <c r="M1403" s="120"/>
    </row>
    <row r="1404" spans="1:13" s="122" customFormat="1" ht="15.75" customHeight="1">
      <c r="A1404" s="102"/>
      <c r="B1404" s="103"/>
      <c r="C1404" s="104"/>
      <c r="D1404" s="105"/>
      <c r="E1404" s="88"/>
      <c r="F1404" s="88"/>
      <c r="G1404" s="106"/>
      <c r="H1404" s="107"/>
      <c r="I1404" s="108"/>
      <c r="J1404" s="108"/>
      <c r="K1404" s="108"/>
      <c r="L1404" s="109"/>
      <c r="M1404" s="120"/>
    </row>
    <row r="1405" spans="1:13" s="122" customFormat="1" ht="15.75" customHeight="1">
      <c r="A1405" s="50"/>
      <c r="B1405" s="51"/>
      <c r="C1405" s="104"/>
      <c r="D1405" s="110"/>
      <c r="E1405" s="88"/>
      <c r="F1405" s="88"/>
      <c r="G1405" s="106"/>
      <c r="H1405" s="107"/>
      <c r="I1405" s="108"/>
      <c r="J1405" s="108"/>
      <c r="K1405" s="108"/>
      <c r="L1405" s="109"/>
      <c r="M1405" s="120"/>
    </row>
    <row r="1406" spans="1:13" s="122" customFormat="1" ht="15.75" customHeight="1">
      <c r="A1406" s="50"/>
      <c r="B1406" s="51"/>
      <c r="C1406" s="109"/>
      <c r="D1406" s="110"/>
      <c r="E1406" s="88"/>
      <c r="F1406" s="88"/>
      <c r="G1406" s="106"/>
      <c r="H1406" s="93"/>
      <c r="I1406" s="80"/>
      <c r="J1406" s="80"/>
      <c r="K1406" s="80"/>
      <c r="L1406" s="109"/>
      <c r="M1406" s="120"/>
    </row>
    <row r="1407" spans="1:13" s="122" customFormat="1" ht="15.75" customHeight="1">
      <c r="A1407" s="50"/>
      <c r="B1407" s="51"/>
      <c r="C1407" s="109"/>
      <c r="D1407" s="110"/>
      <c r="E1407" s="88"/>
      <c r="F1407" s="88"/>
      <c r="G1407" s="106"/>
      <c r="H1407" s="93"/>
      <c r="I1407" s="80"/>
      <c r="J1407" s="80"/>
      <c r="K1407" s="80"/>
      <c r="L1407" s="109"/>
      <c r="M1407" s="120"/>
    </row>
    <row r="1408" spans="1:13" s="122" customFormat="1" ht="15.75" customHeight="1">
      <c r="A1408" s="50"/>
      <c r="B1408" s="51"/>
      <c r="C1408" s="109"/>
      <c r="D1408" s="110"/>
      <c r="E1408" s="86" t="s">
        <v>473</v>
      </c>
      <c r="F1408" s="88"/>
      <c r="G1408" s="106"/>
      <c r="H1408" s="93"/>
      <c r="I1408" s="80"/>
      <c r="J1408" s="80"/>
      <c r="K1408" s="80"/>
      <c r="L1408" s="109"/>
      <c r="M1408" s="120"/>
    </row>
    <row r="1409" spans="1:13" s="122" customFormat="1" ht="15.75" customHeight="1">
      <c r="A1409" s="50"/>
      <c r="B1409" s="51"/>
      <c r="C1409" s="109"/>
      <c r="D1409" s="110"/>
      <c r="E1409" s="86"/>
      <c r="F1409" s="88"/>
      <c r="G1409" s="87" t="s">
        <v>847</v>
      </c>
      <c r="H1409" s="160" t="s">
        <v>849</v>
      </c>
      <c r="I1409" s="80">
        <f>SUM(J1409:K1409)</f>
        <v>66694.9</v>
      </c>
      <c r="J1409" s="80">
        <v>4409</v>
      </c>
      <c r="K1409" s="80">
        <v>62285.9</v>
      </c>
      <c r="L1409" s="109"/>
      <c r="M1409" s="120"/>
    </row>
    <row r="1410" spans="1:13" s="122" customFormat="1" ht="15.75" customHeight="1">
      <c r="A1410" s="50"/>
      <c r="B1410" s="51"/>
      <c r="C1410" s="109"/>
      <c r="D1410" s="110"/>
      <c r="E1410" s="86"/>
      <c r="F1410" s="88"/>
      <c r="G1410" s="111"/>
      <c r="H1410" s="93" t="s">
        <v>850</v>
      </c>
      <c r="I1410" s="80">
        <f>SUM(J1410:K1410)</f>
        <v>71978.091</v>
      </c>
      <c r="J1410" s="80">
        <v>4365.491</v>
      </c>
      <c r="K1410" s="80">
        <v>67612.6</v>
      </c>
      <c r="L1410" s="109"/>
      <c r="M1410" s="120"/>
    </row>
    <row r="1411" spans="1:13" s="122" customFormat="1" ht="15.75" customHeight="1">
      <c r="A1411" s="50"/>
      <c r="B1411" s="51"/>
      <c r="C1411" s="109"/>
      <c r="D1411" s="110"/>
      <c r="E1411" s="86"/>
      <c r="F1411" s="88"/>
      <c r="G1411" s="111"/>
      <c r="H1411" s="93" t="s">
        <v>851</v>
      </c>
      <c r="I1411" s="80">
        <f>SUM(J1411:K1411)</f>
        <v>72103.14300000001</v>
      </c>
      <c r="J1411" s="80">
        <v>4490.543</v>
      </c>
      <c r="K1411" s="80">
        <v>67612.6</v>
      </c>
      <c r="L1411" s="109"/>
      <c r="M1411" s="120"/>
    </row>
    <row r="1412" spans="1:12" s="122" customFormat="1" ht="18.75" customHeight="1">
      <c r="A1412" s="50"/>
      <c r="B1412" s="51"/>
      <c r="C1412" s="109"/>
      <c r="D1412" s="110"/>
      <c r="E1412" s="86"/>
      <c r="F1412" s="88"/>
      <c r="G1412" s="111"/>
      <c r="H1412" s="93" t="s">
        <v>852</v>
      </c>
      <c r="I1412" s="80">
        <f>SUM(J1412:K1412)</f>
        <v>4493.125</v>
      </c>
      <c r="J1412" s="80">
        <v>4493.125</v>
      </c>
      <c r="K1412" s="80">
        <v>0</v>
      </c>
      <c r="L1412" s="109"/>
    </row>
    <row r="1413" spans="1:12" s="122" customFormat="1" ht="18.75" customHeight="1">
      <c r="A1413" s="50"/>
      <c r="B1413" s="51"/>
      <c r="C1413" s="109"/>
      <c r="D1413" s="110"/>
      <c r="E1413" s="112"/>
      <c r="F1413" s="88"/>
      <c r="G1413" s="111"/>
      <c r="H1413" s="93" t="s">
        <v>853</v>
      </c>
      <c r="I1413" s="80">
        <f>SUM(J1413:K1413)</f>
        <v>4697.844</v>
      </c>
      <c r="J1413" s="80">
        <v>4697.844</v>
      </c>
      <c r="K1413" s="80">
        <v>0</v>
      </c>
      <c r="L1413" s="109"/>
    </row>
    <row r="1414" spans="1:12" s="122" customFormat="1" ht="18.75" customHeight="1">
      <c r="A1414" s="50"/>
      <c r="B1414" s="51"/>
      <c r="C1414" s="109"/>
      <c r="D1414" s="110"/>
      <c r="E1414" s="112"/>
      <c r="F1414" s="88"/>
      <c r="G1414" s="111"/>
      <c r="H1414" s="109"/>
      <c r="I1414" s="109"/>
      <c r="J1414" s="109"/>
      <c r="K1414" s="109"/>
      <c r="L1414" s="109"/>
    </row>
    <row r="1415" spans="1:12" s="122" customFormat="1" ht="18.75" customHeight="1">
      <c r="A1415" s="50"/>
      <c r="B1415" s="51"/>
      <c r="C1415" s="109"/>
      <c r="D1415" s="110"/>
      <c r="E1415" s="112"/>
      <c r="F1415" s="88"/>
      <c r="G1415" s="111"/>
      <c r="H1415" s="109"/>
      <c r="I1415" s="109"/>
      <c r="J1415" s="109"/>
      <c r="K1415" s="109"/>
      <c r="L1415" s="109"/>
    </row>
    <row r="1416" spans="1:12" s="122" customFormat="1" ht="18.75" customHeight="1">
      <c r="A1416" s="50"/>
      <c r="B1416" s="51"/>
      <c r="C1416" s="109"/>
      <c r="D1416" s="110"/>
      <c r="E1416" s="112"/>
      <c r="F1416" s="88"/>
      <c r="G1416" s="111"/>
      <c r="H1416" s="109"/>
      <c r="I1416" s="109"/>
      <c r="J1416" s="109"/>
      <c r="K1416" s="109"/>
      <c r="L1416" s="109"/>
    </row>
    <row r="1417" spans="1:12" s="122" customFormat="1" ht="18.75" customHeight="1">
      <c r="A1417" s="50"/>
      <c r="B1417" s="51"/>
      <c r="C1417" s="109"/>
      <c r="D1417" s="110"/>
      <c r="E1417" s="112"/>
      <c r="F1417" s="88"/>
      <c r="G1417" s="111"/>
      <c r="H1417" s="109"/>
      <c r="I1417" s="109"/>
      <c r="J1417" s="109"/>
      <c r="K1417" s="109"/>
      <c r="L1417" s="109"/>
    </row>
    <row r="1418" spans="1:12" s="122" customFormat="1" ht="18.75" customHeight="1">
      <c r="A1418" s="50"/>
      <c r="B1418" s="51"/>
      <c r="C1418" s="109"/>
      <c r="D1418" s="110"/>
      <c r="E1418" s="112"/>
      <c r="F1418" s="88"/>
      <c r="G1418" s="111"/>
      <c r="H1418" s="109"/>
      <c r="I1418" s="109"/>
      <c r="J1418" s="109"/>
      <c r="K1418" s="109"/>
      <c r="L1418" s="76"/>
    </row>
    <row r="1419" spans="1:12" s="122" customFormat="1" ht="18.75" customHeight="1">
      <c r="A1419" s="50"/>
      <c r="B1419" s="51"/>
      <c r="C1419" s="109"/>
      <c r="D1419" s="110"/>
      <c r="E1419" s="112"/>
      <c r="F1419" s="88"/>
      <c r="G1419" s="111"/>
      <c r="H1419" s="109"/>
      <c r="I1419" s="109"/>
      <c r="J1419" s="109"/>
      <c r="K1419" s="109"/>
      <c r="L1419" s="76"/>
    </row>
    <row r="1420" spans="1:12" s="122" customFormat="1" ht="18.75" customHeight="1">
      <c r="A1420" s="50"/>
      <c r="B1420" s="51"/>
      <c r="C1420" s="109"/>
      <c r="D1420" s="110"/>
      <c r="E1420" s="112"/>
      <c r="F1420" s="88"/>
      <c r="G1420" s="111"/>
      <c r="H1420" s="109"/>
      <c r="I1420" s="109"/>
      <c r="J1420" s="109"/>
      <c r="K1420" s="109"/>
      <c r="L1420" s="76"/>
    </row>
    <row r="1421" spans="1:12" s="122" customFormat="1" ht="18.75" customHeight="1">
      <c r="A1421" s="50"/>
      <c r="B1421" s="51"/>
      <c r="C1421" s="109"/>
      <c r="D1421" s="110"/>
      <c r="E1421" s="112"/>
      <c r="F1421" s="88"/>
      <c r="G1421" s="111"/>
      <c r="H1421" s="109"/>
      <c r="I1421" s="109"/>
      <c r="J1421" s="109"/>
      <c r="K1421" s="109"/>
      <c r="L1421" s="76"/>
    </row>
    <row r="1422" spans="1:12" ht="16.5" customHeight="1">
      <c r="A1422" s="50"/>
      <c r="B1422" s="51"/>
      <c r="C1422" s="109"/>
      <c r="D1422" s="110"/>
      <c r="E1422" s="112"/>
      <c r="F1422" s="88"/>
      <c r="G1422" s="111"/>
      <c r="H1422" s="109"/>
      <c r="I1422" s="109"/>
      <c r="J1422" s="109"/>
      <c r="K1422" s="109"/>
      <c r="L1422" s="76"/>
    </row>
    <row r="1423" spans="1:12" ht="16.5" customHeight="1">
      <c r="A1423" s="74"/>
      <c r="B1423" s="51"/>
      <c r="C1423" s="109"/>
      <c r="D1423" s="110"/>
      <c r="E1423" s="112"/>
      <c r="F1423" s="88"/>
      <c r="G1423" s="111"/>
      <c r="H1423" s="109"/>
      <c r="I1423" s="109"/>
      <c r="J1423" s="109"/>
      <c r="K1423" s="109"/>
      <c r="L1423" s="76"/>
    </row>
    <row r="1424" spans="1:12" ht="16.5" customHeight="1">
      <c r="A1424" s="50"/>
      <c r="B1424" s="51"/>
      <c r="C1424" s="109"/>
      <c r="D1424" s="110"/>
      <c r="E1424" s="112"/>
      <c r="F1424" s="88"/>
      <c r="G1424" s="111"/>
      <c r="H1424" s="109"/>
      <c r="I1424" s="109"/>
      <c r="J1424" s="109"/>
      <c r="K1424" s="109"/>
      <c r="L1424" s="76"/>
    </row>
    <row r="1425" spans="1:12" ht="16.5" customHeight="1">
      <c r="A1425" s="50"/>
      <c r="B1425" s="51"/>
      <c r="C1425" s="109"/>
      <c r="D1425" s="110"/>
      <c r="E1425" s="112"/>
      <c r="F1425" s="88"/>
      <c r="G1425" s="111"/>
      <c r="H1425" s="109"/>
      <c r="I1425" s="109"/>
      <c r="J1425" s="109"/>
      <c r="K1425" s="109"/>
      <c r="L1425" s="76"/>
    </row>
    <row r="1426" spans="1:12" ht="16.5" customHeight="1">
      <c r="A1426" s="50"/>
      <c r="B1426" s="51"/>
      <c r="C1426" s="109"/>
      <c r="D1426" s="110"/>
      <c r="E1426" s="112"/>
      <c r="F1426" s="88"/>
      <c r="G1426" s="111"/>
      <c r="H1426" s="109"/>
      <c r="I1426" s="109"/>
      <c r="J1426" s="109"/>
      <c r="K1426" s="109"/>
      <c r="L1426" s="76"/>
    </row>
    <row r="1427" spans="1:12" ht="16.5" customHeight="1">
      <c r="A1427" s="50"/>
      <c r="B1427" s="51"/>
      <c r="C1427" s="109"/>
      <c r="D1427" s="110"/>
      <c r="E1427" s="112"/>
      <c r="F1427" s="88"/>
      <c r="G1427" s="111"/>
      <c r="H1427" s="109"/>
      <c r="I1427" s="109"/>
      <c r="J1427" s="109"/>
      <c r="K1427" s="109"/>
      <c r="L1427" s="76"/>
    </row>
    <row r="1428" spans="1:12" ht="16.5" customHeight="1">
      <c r="A1428" s="50"/>
      <c r="B1428" s="51"/>
      <c r="C1428" s="109"/>
      <c r="D1428" s="110"/>
      <c r="E1428" s="112"/>
      <c r="F1428" s="88"/>
      <c r="G1428" s="111"/>
      <c r="H1428" s="109"/>
      <c r="I1428" s="109"/>
      <c r="J1428" s="109"/>
      <c r="K1428" s="109"/>
      <c r="L1428" s="76"/>
    </row>
    <row r="1429" spans="1:14" ht="16.5" customHeight="1">
      <c r="A1429" s="50"/>
      <c r="B1429" s="51"/>
      <c r="C1429" s="109"/>
      <c r="D1429" s="110"/>
      <c r="E1429" s="112"/>
      <c r="F1429" s="88"/>
      <c r="G1429" s="111"/>
      <c r="H1429" s="109"/>
      <c r="I1429" s="109"/>
      <c r="J1429" s="109"/>
      <c r="K1429" s="109"/>
      <c r="L1429" s="76"/>
      <c r="N1429" s="373"/>
    </row>
    <row r="1430" spans="1:12" ht="16.5" customHeight="1">
      <c r="A1430" s="50"/>
      <c r="B1430" s="51"/>
      <c r="C1430" s="109"/>
      <c r="D1430" s="110"/>
      <c r="E1430" s="112"/>
      <c r="F1430" s="88"/>
      <c r="G1430" s="111"/>
      <c r="H1430" s="109"/>
      <c r="I1430" s="109"/>
      <c r="J1430" s="109"/>
      <c r="K1430" s="109"/>
      <c r="L1430" s="76"/>
    </row>
    <row r="1431" spans="1:12" ht="16.5" customHeight="1">
      <c r="A1431" s="50"/>
      <c r="B1431" s="51"/>
      <c r="C1431" s="109"/>
      <c r="D1431" s="110"/>
      <c r="E1431" s="112"/>
      <c r="F1431" s="88"/>
      <c r="G1431" s="111"/>
      <c r="H1431" s="109"/>
      <c r="I1431" s="109"/>
      <c r="J1431" s="109"/>
      <c r="K1431" s="109"/>
      <c r="L1431" s="76"/>
    </row>
    <row r="1432" spans="1:12" ht="16.5" customHeight="1">
      <c r="A1432" s="50"/>
      <c r="B1432" s="51"/>
      <c r="C1432" s="109"/>
      <c r="D1432" s="110"/>
      <c r="E1432" s="112"/>
      <c r="F1432" s="88"/>
      <c r="G1432" s="111"/>
      <c r="H1432" s="109"/>
      <c r="I1432" s="109"/>
      <c r="J1432" s="109"/>
      <c r="K1432" s="109"/>
      <c r="L1432" s="76"/>
    </row>
    <row r="1433" spans="1:12" ht="16.5" customHeight="1">
      <c r="A1433" s="52"/>
      <c r="B1433" s="53"/>
      <c r="C1433" s="113"/>
      <c r="D1433" s="114"/>
      <c r="E1433" s="115"/>
      <c r="F1433" s="155"/>
      <c r="G1433" s="348"/>
      <c r="H1433" s="113"/>
      <c r="I1433" s="113"/>
      <c r="J1433" s="113"/>
      <c r="K1433" s="113"/>
      <c r="L1433" s="116"/>
    </row>
    <row r="1434" spans="1:12" ht="16.5" customHeight="1">
      <c r="A1434" s="10" t="s">
        <v>856</v>
      </c>
      <c r="B1434" s="4"/>
      <c r="C1434" s="250" t="s">
        <v>857</v>
      </c>
      <c r="D1434" s="137" t="s">
        <v>858</v>
      </c>
      <c r="E1434" s="392" t="s">
        <v>859</v>
      </c>
      <c r="F1434" s="36" t="s">
        <v>860</v>
      </c>
      <c r="G1434" s="375" t="s">
        <v>861</v>
      </c>
      <c r="H1434" s="204" t="s">
        <v>862</v>
      </c>
      <c r="I1434" s="164">
        <f>SUM(I1437:I1441)</f>
        <v>100031.331</v>
      </c>
      <c r="J1434" s="183">
        <f>SUM(J1437:J1441)</f>
        <v>100031.331</v>
      </c>
      <c r="K1434" s="183">
        <f>SUM(K1437:K1441)</f>
        <v>0</v>
      </c>
      <c r="L1434" s="258"/>
    </row>
    <row r="1435" spans="1:12" ht="16.5" customHeight="1">
      <c r="A1435" s="5"/>
      <c r="B1435" s="6"/>
      <c r="C1435" s="268"/>
      <c r="D1435" s="153"/>
      <c r="E1435" s="393"/>
      <c r="F1435" s="376"/>
      <c r="G1435" s="377"/>
      <c r="H1435" s="160" t="s">
        <v>45</v>
      </c>
      <c r="I1435" s="185"/>
      <c r="J1435" s="173"/>
      <c r="K1435" s="173"/>
      <c r="L1435" s="142"/>
    </row>
    <row r="1436" spans="1:12" ht="16.5" customHeight="1">
      <c r="A1436" s="15"/>
      <c r="B1436" s="19"/>
      <c r="C1436" s="268"/>
      <c r="D1436" s="199"/>
      <c r="E1436" s="393"/>
      <c r="F1436" s="376"/>
      <c r="G1436" s="377"/>
      <c r="H1436" s="160"/>
      <c r="I1436" s="172"/>
      <c r="J1436" s="265"/>
      <c r="K1436" s="172"/>
      <c r="L1436" s="142"/>
    </row>
    <row r="1437" spans="1:12" ht="16.5" customHeight="1">
      <c r="A1437" s="15"/>
      <c r="B1437" s="19"/>
      <c r="C1437" s="268"/>
      <c r="D1437" s="199"/>
      <c r="E1437" s="393"/>
      <c r="F1437" s="376"/>
      <c r="G1437" s="377"/>
      <c r="H1437" s="160" t="s">
        <v>849</v>
      </c>
      <c r="I1437" s="172">
        <f>SUM(J1437:K1437)</f>
        <v>17109.859</v>
      </c>
      <c r="J1437" s="159">
        <v>17109.859</v>
      </c>
      <c r="K1437" s="172"/>
      <c r="L1437" s="142"/>
    </row>
    <row r="1438" spans="1:12" ht="16.5" customHeight="1">
      <c r="A1438" s="15"/>
      <c r="B1438" s="19"/>
      <c r="C1438" s="268"/>
      <c r="D1438" s="199"/>
      <c r="E1438" s="393"/>
      <c r="F1438" s="376"/>
      <c r="G1438" s="377"/>
      <c r="H1438" s="93" t="s">
        <v>850</v>
      </c>
      <c r="I1438" s="172">
        <f>SUM(J1438:K1438)</f>
        <v>17048.696</v>
      </c>
      <c r="J1438" s="159">
        <v>17048.696</v>
      </c>
      <c r="K1438" s="172"/>
      <c r="L1438" s="142"/>
    </row>
    <row r="1439" spans="1:12" ht="16.5" customHeight="1">
      <c r="A1439" s="15"/>
      <c r="B1439" s="19"/>
      <c r="C1439" s="268"/>
      <c r="D1439" s="199"/>
      <c r="E1439" s="393"/>
      <c r="F1439" s="376"/>
      <c r="G1439" s="377"/>
      <c r="H1439" s="93" t="s">
        <v>851</v>
      </c>
      <c r="I1439" s="172">
        <f>SUM(J1439:K1439)</f>
        <v>17472.879</v>
      </c>
      <c r="J1439" s="159">
        <v>17472.879</v>
      </c>
      <c r="K1439" s="172"/>
      <c r="L1439" s="142"/>
    </row>
    <row r="1440" spans="1:12" ht="16.5" customHeight="1">
      <c r="A1440" s="15"/>
      <c r="B1440" s="19"/>
      <c r="C1440" s="268"/>
      <c r="D1440" s="199"/>
      <c r="E1440" s="393"/>
      <c r="F1440" s="376"/>
      <c r="G1440" s="377"/>
      <c r="H1440" s="93" t="s">
        <v>852</v>
      </c>
      <c r="I1440" s="172">
        <f>SUM(J1440:K1440)</f>
        <v>11582.402</v>
      </c>
      <c r="J1440" s="159">
        <v>11582.402</v>
      </c>
      <c r="K1440" s="172"/>
      <c r="L1440" s="142"/>
    </row>
    <row r="1441" spans="1:12" ht="16.5" customHeight="1">
      <c r="A1441" s="15"/>
      <c r="B1441" s="19"/>
      <c r="C1441" s="12"/>
      <c r="D1441" s="199"/>
      <c r="E1441" s="393"/>
      <c r="F1441" s="376"/>
      <c r="G1441" s="377"/>
      <c r="H1441" s="93" t="s">
        <v>853</v>
      </c>
      <c r="I1441" s="172">
        <f>SUM(J1441:K1441)</f>
        <v>36817.495</v>
      </c>
      <c r="J1441" s="159">
        <v>36817.495</v>
      </c>
      <c r="K1441" s="172"/>
      <c r="L1441" s="142"/>
    </row>
    <row r="1442" spans="1:12" ht="16.5" customHeight="1">
      <c r="A1442" s="15"/>
      <c r="B1442" s="19"/>
      <c r="C1442" s="12"/>
      <c r="D1442" s="199"/>
      <c r="E1442" s="393"/>
      <c r="F1442" s="376"/>
      <c r="G1442" s="377"/>
      <c r="H1442" s="160"/>
      <c r="I1442" s="172"/>
      <c r="J1442" s="159"/>
      <c r="K1442" s="172"/>
      <c r="L1442" s="142"/>
    </row>
    <row r="1443" spans="1:12" ht="16.5" customHeight="1">
      <c r="A1443" s="15"/>
      <c r="B1443" s="19"/>
      <c r="C1443" s="12"/>
      <c r="D1443" s="199"/>
      <c r="E1443" s="393"/>
      <c r="F1443" s="376"/>
      <c r="G1443" s="377"/>
      <c r="H1443" s="160"/>
      <c r="I1443" s="172"/>
      <c r="J1443" s="159"/>
      <c r="K1443" s="172"/>
      <c r="L1443" s="142"/>
    </row>
    <row r="1444" spans="1:12" ht="16.5" customHeight="1">
      <c r="A1444" s="15"/>
      <c r="B1444" s="19"/>
      <c r="C1444" s="12"/>
      <c r="D1444" s="199"/>
      <c r="E1444" s="237"/>
      <c r="F1444" s="376"/>
      <c r="G1444" s="377"/>
      <c r="H1444" s="160"/>
      <c r="I1444" s="172"/>
      <c r="J1444" s="159"/>
      <c r="K1444" s="172"/>
      <c r="L1444" s="142"/>
    </row>
    <row r="1445" spans="1:12" ht="16.5" customHeight="1">
      <c r="A1445" s="15"/>
      <c r="B1445" s="19"/>
      <c r="C1445" s="12"/>
      <c r="D1445" s="199"/>
      <c r="E1445" s="237"/>
      <c r="F1445" s="376"/>
      <c r="G1445" s="377"/>
      <c r="H1445" s="160"/>
      <c r="I1445" s="172"/>
      <c r="J1445" s="159"/>
      <c r="K1445" s="172"/>
      <c r="L1445" s="142"/>
    </row>
    <row r="1446" spans="1:12" ht="16.5" customHeight="1">
      <c r="A1446" s="15"/>
      <c r="B1446" s="19"/>
      <c r="C1446" s="12"/>
      <c r="D1446" s="199"/>
      <c r="E1446" s="237"/>
      <c r="F1446" s="376"/>
      <c r="G1446" s="377"/>
      <c r="H1446" s="160"/>
      <c r="I1446" s="172"/>
      <c r="J1446" s="159"/>
      <c r="K1446" s="172"/>
      <c r="L1446" s="142"/>
    </row>
    <row r="1447" spans="1:12" ht="16.5" customHeight="1">
      <c r="A1447" s="15"/>
      <c r="B1447" s="19"/>
      <c r="C1447" s="12"/>
      <c r="D1447" s="199"/>
      <c r="E1447" s="237"/>
      <c r="F1447" s="376"/>
      <c r="G1447" s="377"/>
      <c r="H1447" s="160"/>
      <c r="I1447" s="172"/>
      <c r="J1447" s="159"/>
      <c r="K1447" s="172"/>
      <c r="L1447" s="142"/>
    </row>
    <row r="1448" spans="1:12" ht="16.5" customHeight="1">
      <c r="A1448" s="15"/>
      <c r="B1448" s="19"/>
      <c r="C1448" s="12"/>
      <c r="D1448" s="199"/>
      <c r="E1448" s="237"/>
      <c r="F1448" s="376"/>
      <c r="G1448" s="377"/>
      <c r="H1448" s="160"/>
      <c r="I1448" s="172"/>
      <c r="J1448" s="159"/>
      <c r="K1448" s="172"/>
      <c r="L1448" s="142"/>
    </row>
    <row r="1449" spans="1:12" ht="16.5" customHeight="1">
      <c r="A1449" s="15"/>
      <c r="B1449" s="19"/>
      <c r="C1449" s="12"/>
      <c r="D1449" s="199"/>
      <c r="E1449" s="237"/>
      <c r="F1449" s="376"/>
      <c r="G1449" s="377"/>
      <c r="H1449" s="160"/>
      <c r="I1449" s="172"/>
      <c r="J1449" s="159"/>
      <c r="K1449" s="172"/>
      <c r="L1449" s="142"/>
    </row>
    <row r="1450" spans="1:12" ht="16.5" customHeight="1">
      <c r="A1450" s="15"/>
      <c r="B1450" s="19"/>
      <c r="C1450" s="12"/>
      <c r="D1450" s="199"/>
      <c r="E1450" s="237"/>
      <c r="F1450" s="376"/>
      <c r="G1450" s="377"/>
      <c r="H1450" s="160"/>
      <c r="I1450" s="172"/>
      <c r="J1450" s="159"/>
      <c r="K1450" s="172"/>
      <c r="L1450" s="142"/>
    </row>
    <row r="1451" spans="1:12" ht="16.5" customHeight="1">
      <c r="A1451" s="15"/>
      <c r="B1451" s="19"/>
      <c r="C1451" s="12"/>
      <c r="D1451" s="199"/>
      <c r="E1451" s="237"/>
      <c r="F1451" s="174"/>
      <c r="G1451" s="377"/>
      <c r="H1451" s="160"/>
      <c r="I1451" s="172"/>
      <c r="J1451" s="159"/>
      <c r="K1451" s="172"/>
      <c r="L1451" s="142"/>
    </row>
    <row r="1452" spans="1:12" ht="20.25" customHeight="1">
      <c r="A1452" s="15"/>
      <c r="B1452" s="19"/>
      <c r="C1452" s="12"/>
      <c r="D1452" s="199"/>
      <c r="E1452" s="237"/>
      <c r="F1452" s="174"/>
      <c r="G1452" s="377"/>
      <c r="H1452" s="160"/>
      <c r="I1452" s="172"/>
      <c r="J1452" s="159"/>
      <c r="K1452" s="172"/>
      <c r="L1452" s="142"/>
    </row>
    <row r="1453" spans="1:12" ht="16.5" customHeight="1">
      <c r="A1453" s="50"/>
      <c r="B1453" s="51"/>
      <c r="C1453" s="117"/>
      <c r="D1453" s="232"/>
      <c r="E1453" s="119"/>
      <c r="F1453" s="174"/>
      <c r="G1453" s="387"/>
      <c r="H1453" s="109"/>
      <c r="I1453" s="120"/>
      <c r="J1453" s="109"/>
      <c r="K1453" s="120"/>
      <c r="L1453" s="76"/>
    </row>
    <row r="1454" spans="1:12" ht="16.5" customHeight="1">
      <c r="A1454" s="50"/>
      <c r="B1454" s="51"/>
      <c r="C1454" s="117"/>
      <c r="D1454" s="232"/>
      <c r="E1454" s="119"/>
      <c r="F1454" s="174"/>
      <c r="G1454" s="387"/>
      <c r="H1454" s="109"/>
      <c r="I1454" s="120"/>
      <c r="J1454" s="109"/>
      <c r="K1454" s="120"/>
      <c r="L1454" s="76"/>
    </row>
    <row r="1455" spans="1:12" ht="16.5" customHeight="1">
      <c r="A1455" s="50"/>
      <c r="B1455" s="51"/>
      <c r="C1455" s="117"/>
      <c r="D1455" s="232"/>
      <c r="E1455" s="119"/>
      <c r="F1455" s="174"/>
      <c r="G1455" s="387"/>
      <c r="H1455" s="109"/>
      <c r="I1455" s="120"/>
      <c r="J1455" s="109"/>
      <c r="K1455" s="120"/>
      <c r="L1455" s="76"/>
    </row>
    <row r="1456" spans="1:12" ht="16.5" customHeight="1">
      <c r="A1456" s="52"/>
      <c r="B1456" s="53"/>
      <c r="C1456" s="207"/>
      <c r="D1456" s="370"/>
      <c r="E1456" s="247"/>
      <c r="F1456" s="242"/>
      <c r="G1456" s="388"/>
      <c r="H1456" s="113"/>
      <c r="I1456" s="278"/>
      <c r="J1456" s="113"/>
      <c r="K1456" s="278"/>
      <c r="L1456" s="116"/>
    </row>
    <row r="1457" spans="1:12" ht="16.5" customHeight="1">
      <c r="A1457" s="10" t="s">
        <v>863</v>
      </c>
      <c r="B1457" s="395"/>
      <c r="C1457" s="36" t="s">
        <v>864</v>
      </c>
      <c r="D1457" s="395" t="s">
        <v>865</v>
      </c>
      <c r="E1457" s="374" t="s">
        <v>866</v>
      </c>
      <c r="F1457" s="36" t="s">
        <v>867</v>
      </c>
      <c r="G1457" s="36" t="s">
        <v>868</v>
      </c>
      <c r="H1457" s="204" t="s">
        <v>862</v>
      </c>
      <c r="I1457" s="183">
        <f>SUM(I1460:I1464)</f>
        <v>138095.749</v>
      </c>
      <c r="J1457" s="183">
        <f>SUM(J1460:J1464)</f>
        <v>135095.749</v>
      </c>
      <c r="K1457" s="183">
        <f>SUM(K1460:K1464)</f>
        <v>3000</v>
      </c>
      <c r="L1457" s="280"/>
    </row>
    <row r="1458" spans="1:12" ht="16.5" customHeight="1">
      <c r="A1458" s="33"/>
      <c r="B1458" s="396"/>
      <c r="C1458" s="246"/>
      <c r="D1458" s="396"/>
      <c r="E1458" s="389"/>
      <c r="F1458" s="246"/>
      <c r="G1458" s="246"/>
      <c r="H1458" s="160" t="s">
        <v>45</v>
      </c>
      <c r="I1458" s="185"/>
      <c r="J1458" s="173"/>
      <c r="K1458" s="173"/>
      <c r="L1458" s="76"/>
    </row>
    <row r="1459" spans="1:12" ht="16.5" customHeight="1">
      <c r="A1459" s="15"/>
      <c r="B1459" s="16"/>
      <c r="C1459" s="246"/>
      <c r="D1459" s="244"/>
      <c r="E1459" s="389"/>
      <c r="F1459" s="246"/>
      <c r="G1459" s="246"/>
      <c r="H1459" s="160"/>
      <c r="I1459" s="185"/>
      <c r="J1459" s="173"/>
      <c r="K1459" s="173"/>
      <c r="L1459" s="76"/>
    </row>
    <row r="1460" spans="1:12" ht="16.5" customHeight="1">
      <c r="A1460" s="15"/>
      <c r="B1460" s="16"/>
      <c r="C1460" s="246"/>
      <c r="D1460" s="244"/>
      <c r="E1460" s="389"/>
      <c r="F1460" s="246"/>
      <c r="G1460" s="246"/>
      <c r="H1460" s="160" t="s">
        <v>849</v>
      </c>
      <c r="I1460" s="185">
        <f>SUM(J1460:K1460)</f>
        <v>32109.643</v>
      </c>
      <c r="J1460" s="173">
        <v>32109.643</v>
      </c>
      <c r="K1460" s="173"/>
      <c r="L1460" s="76"/>
    </row>
    <row r="1461" spans="1:12" ht="16.5" customHeight="1">
      <c r="A1461" s="15"/>
      <c r="B1461" s="16"/>
      <c r="C1461" s="246"/>
      <c r="D1461" s="244"/>
      <c r="E1461" s="389"/>
      <c r="F1461" s="246"/>
      <c r="G1461" s="376" t="s">
        <v>869</v>
      </c>
      <c r="H1461" s="93" t="s">
        <v>850</v>
      </c>
      <c r="I1461" s="185">
        <f>SUM(J1461:K1461)</f>
        <v>27252.219</v>
      </c>
      <c r="J1461" s="173">
        <v>24252.219</v>
      </c>
      <c r="K1461" s="173">
        <v>3000</v>
      </c>
      <c r="L1461" s="76"/>
    </row>
    <row r="1462" spans="1:12" ht="16.5" customHeight="1">
      <c r="A1462" s="15"/>
      <c r="B1462" s="16"/>
      <c r="C1462" s="246"/>
      <c r="D1462" s="244"/>
      <c r="E1462" s="389"/>
      <c r="F1462" s="246"/>
      <c r="G1462" s="376"/>
      <c r="H1462" s="93" t="s">
        <v>851</v>
      </c>
      <c r="I1462" s="185">
        <f>SUM(J1462:K1462)</f>
        <v>25222.238</v>
      </c>
      <c r="J1462" s="173">
        <v>25222.238</v>
      </c>
      <c r="K1462" s="173"/>
      <c r="L1462" s="76"/>
    </row>
    <row r="1463" spans="1:12" ht="16.5" customHeight="1">
      <c r="A1463" s="15"/>
      <c r="B1463" s="16"/>
      <c r="C1463" s="246"/>
      <c r="D1463" s="244"/>
      <c r="E1463" s="389"/>
      <c r="F1463" s="246"/>
      <c r="G1463" s="376"/>
      <c r="H1463" s="93" t="s">
        <v>852</v>
      </c>
      <c r="I1463" s="185">
        <f>SUM(J1463:K1463)</f>
        <v>26231.201</v>
      </c>
      <c r="J1463" s="173">
        <v>26231.201</v>
      </c>
      <c r="K1463" s="173"/>
      <c r="L1463" s="76"/>
    </row>
    <row r="1464" spans="1:12" ht="16.5" customHeight="1">
      <c r="A1464" s="15"/>
      <c r="B1464" s="16"/>
      <c r="C1464" s="174"/>
      <c r="D1464" s="244"/>
      <c r="E1464" s="389"/>
      <c r="F1464" s="246"/>
      <c r="G1464" s="376"/>
      <c r="H1464" s="93" t="s">
        <v>853</v>
      </c>
      <c r="I1464" s="185">
        <f>SUM(J1464:K1464)</f>
        <v>27280.448</v>
      </c>
      <c r="J1464" s="173">
        <v>27280.448</v>
      </c>
      <c r="K1464" s="173"/>
      <c r="L1464" s="76"/>
    </row>
    <row r="1465" spans="1:12" ht="16.5" customHeight="1">
      <c r="A1465" s="15"/>
      <c r="B1465" s="16"/>
      <c r="C1465" s="174"/>
      <c r="D1465" s="244"/>
      <c r="E1465" s="389"/>
      <c r="F1465" s="246"/>
      <c r="G1465" s="376"/>
      <c r="H1465" s="160"/>
      <c r="I1465" s="185"/>
      <c r="J1465" s="173"/>
      <c r="K1465" s="173"/>
      <c r="L1465" s="76"/>
    </row>
    <row r="1466" spans="1:12" ht="16.5" customHeight="1">
      <c r="A1466" s="15"/>
      <c r="B1466" s="16"/>
      <c r="C1466" s="174"/>
      <c r="D1466" s="244"/>
      <c r="E1466" s="389"/>
      <c r="F1466" s="246"/>
      <c r="G1466" s="376"/>
      <c r="H1466" s="160"/>
      <c r="I1466" s="185"/>
      <c r="J1466" s="173"/>
      <c r="K1466" s="173"/>
      <c r="L1466" s="76"/>
    </row>
    <row r="1467" spans="1:12" ht="16.5" customHeight="1">
      <c r="A1467" s="15"/>
      <c r="B1467" s="16"/>
      <c r="C1467" s="174"/>
      <c r="D1467" s="244"/>
      <c r="E1467" s="389"/>
      <c r="F1467" s="246"/>
      <c r="G1467" s="376"/>
      <c r="H1467" s="160"/>
      <c r="I1467" s="185"/>
      <c r="J1467" s="173"/>
      <c r="K1467" s="173"/>
      <c r="L1467" s="76"/>
    </row>
    <row r="1468" spans="1:12" ht="16.5" customHeight="1">
      <c r="A1468" s="15"/>
      <c r="B1468" s="16"/>
      <c r="C1468" s="174"/>
      <c r="D1468" s="244"/>
      <c r="E1468" s="389"/>
      <c r="F1468" s="246"/>
      <c r="G1468" s="376"/>
      <c r="H1468" s="160"/>
      <c r="I1468" s="185"/>
      <c r="J1468" s="173"/>
      <c r="K1468" s="173"/>
      <c r="L1468" s="76"/>
    </row>
    <row r="1469" spans="1:12" ht="16.5" customHeight="1">
      <c r="A1469" s="17"/>
      <c r="B1469" s="18"/>
      <c r="C1469" s="242"/>
      <c r="D1469" s="390"/>
      <c r="E1469" s="397"/>
      <c r="F1469" s="248"/>
      <c r="G1469" s="391"/>
      <c r="H1469" s="157"/>
      <c r="I1469" s="188"/>
      <c r="J1469" s="176"/>
      <c r="K1469" s="176"/>
      <c r="L1469" s="116"/>
    </row>
    <row r="1470" spans="1:12" ht="16.5" customHeight="1">
      <c r="A1470" s="33" t="s">
        <v>870</v>
      </c>
      <c r="B1470" s="6"/>
      <c r="C1470" s="378" t="s">
        <v>871</v>
      </c>
      <c r="D1470" s="153" t="s">
        <v>872</v>
      </c>
      <c r="E1470" s="389" t="s">
        <v>326</v>
      </c>
      <c r="F1470" s="376" t="s">
        <v>873</v>
      </c>
      <c r="G1470" s="246" t="s">
        <v>874</v>
      </c>
      <c r="H1470" s="205" t="s">
        <v>862</v>
      </c>
      <c r="I1470" s="194">
        <f>SUM(I1473:I1477)</f>
        <v>1019080.7880000001</v>
      </c>
      <c r="J1470" s="194">
        <f>SUM(J1473:J1477)</f>
        <v>294505.061</v>
      </c>
      <c r="K1470" s="194">
        <f>SUM(K1473:K1477)</f>
        <v>724575.727</v>
      </c>
      <c r="L1470" s="280"/>
    </row>
    <row r="1471" spans="1:12" ht="16.5" customHeight="1">
      <c r="A1471" s="5"/>
      <c r="B1471" s="6"/>
      <c r="C1471" s="378"/>
      <c r="D1471" s="153"/>
      <c r="E1471" s="88"/>
      <c r="F1471" s="196"/>
      <c r="G1471" s="166"/>
      <c r="H1471" s="160" t="s">
        <v>45</v>
      </c>
      <c r="I1471" s="159"/>
      <c r="J1471" s="159"/>
      <c r="K1471" s="159"/>
      <c r="L1471" s="76"/>
    </row>
    <row r="1472" spans="1:12" ht="16.5" customHeight="1">
      <c r="A1472" s="15"/>
      <c r="B1472" s="19"/>
      <c r="C1472" s="378"/>
      <c r="D1472" s="21"/>
      <c r="E1472" s="88"/>
      <c r="F1472" s="196"/>
      <c r="G1472" s="166"/>
      <c r="H1472" s="160"/>
      <c r="I1472" s="159"/>
      <c r="J1472" s="159"/>
      <c r="K1472" s="159"/>
      <c r="L1472" s="76"/>
    </row>
    <row r="1473" spans="1:12" ht="16.5" customHeight="1">
      <c r="A1473" s="15"/>
      <c r="B1473" s="19"/>
      <c r="C1473" s="378"/>
      <c r="D1473" s="21"/>
      <c r="E1473" s="88"/>
      <c r="F1473" s="196"/>
      <c r="G1473" s="166"/>
      <c r="H1473" s="160" t="s">
        <v>849</v>
      </c>
      <c r="I1473" s="159">
        <f>SUM(J1473:K1473)</f>
        <v>285083.004</v>
      </c>
      <c r="J1473" s="159">
        <v>101711.148</v>
      </c>
      <c r="K1473" s="159">
        <v>183371.856</v>
      </c>
      <c r="L1473" s="76"/>
    </row>
    <row r="1474" spans="1:12" ht="16.5" customHeight="1">
      <c r="A1474" s="15"/>
      <c r="B1474" s="19"/>
      <c r="C1474" s="378"/>
      <c r="D1474" s="21"/>
      <c r="E1474" s="88"/>
      <c r="F1474" s="196"/>
      <c r="G1474" s="246" t="s">
        <v>875</v>
      </c>
      <c r="H1474" s="93" t="s">
        <v>850</v>
      </c>
      <c r="I1474" s="159">
        <f>SUM(J1474:K1474)</f>
        <v>176407.753</v>
      </c>
      <c r="J1474" s="159">
        <v>48005.63</v>
      </c>
      <c r="K1474" s="159">
        <v>128402.123</v>
      </c>
      <c r="L1474" s="76"/>
    </row>
    <row r="1475" spans="1:12" ht="16.5" customHeight="1">
      <c r="A1475" s="15"/>
      <c r="B1475" s="19"/>
      <c r="C1475" s="379"/>
      <c r="D1475" s="21"/>
      <c r="E1475" s="88"/>
      <c r="F1475" s="196"/>
      <c r="G1475" s="246"/>
      <c r="H1475" s="93" t="s">
        <v>851</v>
      </c>
      <c r="I1475" s="159">
        <f>SUM(J1475:K1475)</f>
        <v>188697.437</v>
      </c>
      <c r="J1475" s="159">
        <v>47479.125</v>
      </c>
      <c r="K1475" s="159">
        <v>141218.312</v>
      </c>
      <c r="L1475" s="76"/>
    </row>
    <row r="1476" spans="1:12" ht="16.5" customHeight="1">
      <c r="A1476" s="50"/>
      <c r="B1476" s="51"/>
      <c r="C1476" s="379"/>
      <c r="D1476" s="118"/>
      <c r="E1476" s="88"/>
      <c r="F1476" s="196"/>
      <c r="G1476" s="246"/>
      <c r="H1476" s="93" t="s">
        <v>852</v>
      </c>
      <c r="I1476" s="159">
        <f>SUM(J1476:K1476)</f>
        <v>193964.72400000002</v>
      </c>
      <c r="J1476" s="159">
        <v>62702.461</v>
      </c>
      <c r="K1476" s="159">
        <v>131262.263</v>
      </c>
      <c r="L1476" s="76"/>
    </row>
    <row r="1477" spans="1:12" ht="16.5" customHeight="1">
      <c r="A1477" s="50"/>
      <c r="B1477" s="51"/>
      <c r="C1477" s="117"/>
      <c r="D1477" s="118"/>
      <c r="E1477" s="88"/>
      <c r="F1477" s="196"/>
      <c r="G1477" s="246"/>
      <c r="H1477" s="93" t="s">
        <v>853</v>
      </c>
      <c r="I1477" s="159">
        <f>SUM(J1477:K1477)</f>
        <v>174927.87</v>
      </c>
      <c r="J1477" s="159">
        <v>34606.697</v>
      </c>
      <c r="K1477" s="159">
        <v>140321.173</v>
      </c>
      <c r="L1477" s="76"/>
    </row>
    <row r="1478" spans="1:12" ht="16.5" customHeight="1">
      <c r="A1478" s="50"/>
      <c r="B1478" s="51"/>
      <c r="C1478" s="117"/>
      <c r="D1478" s="118"/>
      <c r="E1478" s="88"/>
      <c r="F1478" s="196"/>
      <c r="G1478" s="246"/>
      <c r="H1478" s="109"/>
      <c r="I1478" s="109"/>
      <c r="J1478" s="109"/>
      <c r="K1478" s="109"/>
      <c r="L1478" s="76"/>
    </row>
    <row r="1479" spans="1:12" ht="16.5" customHeight="1">
      <c r="A1479" s="50"/>
      <c r="B1479" s="51"/>
      <c r="C1479" s="117"/>
      <c r="D1479" s="118"/>
      <c r="E1479" s="88"/>
      <c r="F1479" s="196"/>
      <c r="G1479" s="246"/>
      <c r="H1479" s="109"/>
      <c r="I1479" s="109"/>
      <c r="J1479" s="109"/>
      <c r="K1479" s="109"/>
      <c r="L1479" s="76"/>
    </row>
    <row r="1480" spans="1:12" ht="16.5" customHeight="1">
      <c r="A1480" s="50"/>
      <c r="B1480" s="51"/>
      <c r="C1480" s="117"/>
      <c r="D1480" s="118"/>
      <c r="E1480" s="88"/>
      <c r="F1480" s="196"/>
      <c r="G1480" s="246"/>
      <c r="H1480" s="109"/>
      <c r="I1480" s="109"/>
      <c r="J1480" s="109"/>
      <c r="K1480" s="109"/>
      <c r="L1480" s="76"/>
    </row>
    <row r="1481" spans="1:12" ht="16.5" customHeight="1">
      <c r="A1481" s="50"/>
      <c r="B1481" s="51"/>
      <c r="C1481" s="117"/>
      <c r="D1481" s="118"/>
      <c r="E1481" s="88"/>
      <c r="F1481" s="196"/>
      <c r="G1481" s="246"/>
      <c r="H1481" s="109"/>
      <c r="I1481" s="109"/>
      <c r="J1481" s="109"/>
      <c r="K1481" s="109"/>
      <c r="L1481" s="76"/>
    </row>
    <row r="1482" spans="1:12" ht="16.5" customHeight="1">
      <c r="A1482" s="50"/>
      <c r="B1482" s="51"/>
      <c r="C1482" s="117"/>
      <c r="D1482" s="118"/>
      <c r="E1482" s="88"/>
      <c r="F1482" s="196"/>
      <c r="G1482" s="246"/>
      <c r="H1482" s="109"/>
      <c r="I1482" s="109"/>
      <c r="J1482" s="109"/>
      <c r="K1482" s="109"/>
      <c r="L1482" s="76"/>
    </row>
    <row r="1483" spans="1:12" ht="16.5" customHeight="1">
      <c r="A1483" s="50"/>
      <c r="B1483" s="51"/>
      <c r="C1483" s="117"/>
      <c r="D1483" s="118"/>
      <c r="E1483" s="88"/>
      <c r="F1483" s="196"/>
      <c r="G1483" s="106"/>
      <c r="H1483" s="109"/>
      <c r="I1483" s="109"/>
      <c r="J1483" s="109"/>
      <c r="K1483" s="109"/>
      <c r="L1483" s="76"/>
    </row>
    <row r="1484" spans="1:12" ht="16.5" customHeight="1">
      <c r="A1484" s="50"/>
      <c r="B1484" s="51"/>
      <c r="C1484" s="117"/>
      <c r="D1484" s="118"/>
      <c r="E1484" s="88"/>
      <c r="F1484" s="196"/>
      <c r="G1484" s="106"/>
      <c r="H1484" s="109"/>
      <c r="I1484" s="109"/>
      <c r="J1484" s="109"/>
      <c r="K1484" s="109"/>
      <c r="L1484" s="76"/>
    </row>
    <row r="1485" spans="1:12" ht="16.5" customHeight="1">
      <c r="A1485" s="50"/>
      <c r="B1485" s="51"/>
      <c r="C1485" s="117"/>
      <c r="D1485" s="118"/>
      <c r="E1485" s="88"/>
      <c r="F1485" s="196"/>
      <c r="G1485" s="106"/>
      <c r="H1485" s="109"/>
      <c r="I1485" s="109"/>
      <c r="J1485" s="109"/>
      <c r="K1485" s="109"/>
      <c r="L1485" s="76"/>
    </row>
    <row r="1486" spans="1:12" ht="16.5" customHeight="1">
      <c r="A1486" s="50"/>
      <c r="B1486" s="51"/>
      <c r="C1486" s="117"/>
      <c r="D1486" s="118"/>
      <c r="E1486" s="88"/>
      <c r="F1486" s="196"/>
      <c r="G1486" s="106"/>
      <c r="H1486" s="109"/>
      <c r="I1486" s="109"/>
      <c r="J1486" s="109"/>
      <c r="K1486" s="109"/>
      <c r="L1486" s="76"/>
    </row>
    <row r="1487" spans="1:12" ht="16.5" customHeight="1">
      <c r="A1487" s="50"/>
      <c r="B1487" s="51"/>
      <c r="C1487" s="117"/>
      <c r="D1487" s="118"/>
      <c r="E1487" s="88"/>
      <c r="F1487" s="196"/>
      <c r="G1487" s="106"/>
      <c r="H1487" s="109"/>
      <c r="I1487" s="109"/>
      <c r="J1487" s="109"/>
      <c r="K1487" s="109"/>
      <c r="L1487" s="76"/>
    </row>
    <row r="1488" spans="1:12" ht="16.5" customHeight="1">
      <c r="A1488" s="50"/>
      <c r="B1488" s="51"/>
      <c r="C1488" s="117"/>
      <c r="D1488" s="118"/>
      <c r="E1488" s="88"/>
      <c r="F1488" s="196"/>
      <c r="G1488" s="106"/>
      <c r="H1488" s="109"/>
      <c r="I1488" s="109"/>
      <c r="J1488" s="109"/>
      <c r="K1488" s="109"/>
      <c r="L1488" s="76"/>
    </row>
    <row r="1489" spans="1:12" ht="16.5" customHeight="1">
      <c r="A1489" s="50"/>
      <c r="B1489" s="51"/>
      <c r="C1489" s="117"/>
      <c r="D1489" s="118"/>
      <c r="E1489" s="88"/>
      <c r="F1489" s="196"/>
      <c r="G1489" s="106"/>
      <c r="H1489" s="109"/>
      <c r="I1489" s="109"/>
      <c r="J1489" s="109"/>
      <c r="K1489" s="109"/>
      <c r="L1489" s="76"/>
    </row>
    <row r="1490" spans="1:12" ht="16.5" customHeight="1">
      <c r="A1490" s="50"/>
      <c r="B1490" s="51"/>
      <c r="C1490" s="117"/>
      <c r="D1490" s="118"/>
      <c r="E1490" s="88"/>
      <c r="F1490" s="196"/>
      <c r="G1490" s="1"/>
      <c r="H1490" s="109"/>
      <c r="I1490" s="109"/>
      <c r="J1490" s="109"/>
      <c r="K1490" s="109"/>
      <c r="L1490" s="76"/>
    </row>
    <row r="1491" spans="1:12" ht="16.5" customHeight="1">
      <c r="A1491" s="50"/>
      <c r="B1491" s="51"/>
      <c r="C1491" s="117"/>
      <c r="D1491" s="118"/>
      <c r="E1491" s="88"/>
      <c r="F1491" s="196"/>
      <c r="G1491" s="1"/>
      <c r="H1491" s="109"/>
      <c r="I1491" s="109"/>
      <c r="J1491" s="109"/>
      <c r="K1491" s="109"/>
      <c r="L1491" s="76"/>
    </row>
    <row r="1492" spans="1:12" ht="16.5" customHeight="1">
      <c r="A1492" s="50"/>
      <c r="B1492" s="51"/>
      <c r="C1492" s="117"/>
      <c r="D1492" s="118"/>
      <c r="E1492" s="88"/>
      <c r="F1492" s="196"/>
      <c r="G1492" s="1"/>
      <c r="H1492" s="109"/>
      <c r="I1492" s="109"/>
      <c r="J1492" s="109"/>
      <c r="K1492" s="109"/>
      <c r="L1492" s="76"/>
    </row>
    <row r="1493" spans="1:12" ht="16.5" customHeight="1">
      <c r="A1493" s="50"/>
      <c r="B1493" s="51"/>
      <c r="C1493" s="117"/>
      <c r="D1493" s="118"/>
      <c r="E1493" s="88"/>
      <c r="F1493" s="196"/>
      <c r="G1493" s="1"/>
      <c r="H1493" s="109"/>
      <c r="I1493" s="109"/>
      <c r="J1493" s="109"/>
      <c r="K1493" s="109"/>
      <c r="L1493" s="76"/>
    </row>
    <row r="1494" spans="1:12" ht="16.5" customHeight="1">
      <c r="A1494" s="50"/>
      <c r="B1494" s="51"/>
      <c r="C1494" s="117"/>
      <c r="D1494" s="118"/>
      <c r="E1494" s="88"/>
      <c r="F1494" s="196"/>
      <c r="G1494" s="1"/>
      <c r="H1494" s="109"/>
      <c r="I1494" s="109"/>
      <c r="J1494" s="109"/>
      <c r="K1494" s="109"/>
      <c r="L1494" s="76"/>
    </row>
    <row r="1495" spans="1:12" ht="16.5" customHeight="1">
      <c r="A1495" s="50"/>
      <c r="B1495" s="51"/>
      <c r="C1495" s="117"/>
      <c r="D1495" s="118"/>
      <c r="E1495" s="88"/>
      <c r="F1495" s="196"/>
      <c r="G1495" s="1"/>
      <c r="H1495" s="109"/>
      <c r="I1495" s="109"/>
      <c r="J1495" s="109"/>
      <c r="K1495" s="109"/>
      <c r="L1495" s="76"/>
    </row>
    <row r="1496" spans="1:12" ht="16.5" customHeight="1">
      <c r="A1496" s="50"/>
      <c r="B1496" s="51"/>
      <c r="C1496" s="117"/>
      <c r="D1496" s="118"/>
      <c r="E1496" s="88"/>
      <c r="F1496" s="196"/>
      <c r="G1496" s="1"/>
      <c r="H1496" s="109"/>
      <c r="I1496" s="109"/>
      <c r="J1496" s="109"/>
      <c r="K1496" s="109"/>
      <c r="L1496" s="76"/>
    </row>
    <row r="1497" spans="1:12" ht="16.5" customHeight="1">
      <c r="A1497" s="50"/>
      <c r="B1497" s="51"/>
      <c r="C1497" s="117"/>
      <c r="D1497" s="118"/>
      <c r="E1497" s="88"/>
      <c r="F1497" s="196"/>
      <c r="G1497" s="1"/>
      <c r="H1497" s="109"/>
      <c r="I1497" s="109"/>
      <c r="J1497" s="109"/>
      <c r="K1497" s="109"/>
      <c r="L1497" s="76"/>
    </row>
    <row r="1498" spans="1:12" ht="16.5" customHeight="1">
      <c r="A1498" s="50"/>
      <c r="B1498" s="51"/>
      <c r="C1498" s="117"/>
      <c r="D1498" s="118"/>
      <c r="E1498" s="88"/>
      <c r="F1498" s="196"/>
      <c r="G1498" s="1"/>
      <c r="H1498" s="109"/>
      <c r="I1498" s="109"/>
      <c r="J1498" s="109"/>
      <c r="K1498" s="109"/>
      <c r="L1498" s="76"/>
    </row>
    <row r="1499" spans="1:12" ht="16.5" customHeight="1">
      <c r="A1499" s="50"/>
      <c r="B1499" s="51"/>
      <c r="C1499" s="117"/>
      <c r="D1499" s="118"/>
      <c r="E1499" s="88"/>
      <c r="F1499" s="196"/>
      <c r="G1499" s="1"/>
      <c r="H1499" s="109"/>
      <c r="I1499" s="109"/>
      <c r="J1499" s="109"/>
      <c r="K1499" s="109"/>
      <c r="L1499" s="76"/>
    </row>
    <row r="1500" spans="1:12" ht="16.5" customHeight="1">
      <c r="A1500" s="50"/>
      <c r="B1500" s="51"/>
      <c r="C1500" s="117"/>
      <c r="D1500" s="118"/>
      <c r="E1500" s="88"/>
      <c r="F1500" s="196"/>
      <c r="G1500" s="1"/>
      <c r="H1500" s="109"/>
      <c r="I1500" s="109"/>
      <c r="J1500" s="109"/>
      <c r="K1500" s="109"/>
      <c r="L1500" s="76"/>
    </row>
    <row r="1501" spans="1:12" ht="16.5" customHeight="1">
      <c r="A1501" s="50"/>
      <c r="B1501" s="51"/>
      <c r="C1501" s="117"/>
      <c r="D1501" s="118"/>
      <c r="E1501" s="88"/>
      <c r="F1501" s="196"/>
      <c r="G1501" s="1"/>
      <c r="H1501" s="109"/>
      <c r="I1501" s="109"/>
      <c r="J1501" s="109"/>
      <c r="K1501" s="109"/>
      <c r="L1501" s="76"/>
    </row>
    <row r="1502" spans="1:12" ht="16.5" customHeight="1">
      <c r="A1502" s="50"/>
      <c r="B1502" s="51"/>
      <c r="C1502" s="117"/>
      <c r="D1502" s="118"/>
      <c r="E1502" s="88"/>
      <c r="F1502" s="196"/>
      <c r="G1502" s="1"/>
      <c r="H1502" s="109"/>
      <c r="I1502" s="109"/>
      <c r="J1502" s="109"/>
      <c r="K1502" s="109"/>
      <c r="L1502" s="76"/>
    </row>
    <row r="1503" spans="1:12" ht="16.5" customHeight="1">
      <c r="A1503" s="50"/>
      <c r="B1503" s="51"/>
      <c r="C1503" s="117"/>
      <c r="D1503" s="118"/>
      <c r="E1503" s="88"/>
      <c r="F1503" s="196"/>
      <c r="G1503" s="1"/>
      <c r="H1503" s="109"/>
      <c r="I1503" s="109"/>
      <c r="J1503" s="109"/>
      <c r="K1503" s="109"/>
      <c r="L1503" s="76"/>
    </row>
    <row r="1504" spans="1:12" ht="16.5" customHeight="1">
      <c r="A1504" s="50"/>
      <c r="B1504" s="51"/>
      <c r="C1504" s="117"/>
      <c r="D1504" s="118"/>
      <c r="E1504" s="88"/>
      <c r="F1504" s="196"/>
      <c r="G1504" s="1"/>
      <c r="H1504" s="109"/>
      <c r="I1504" s="109"/>
      <c r="J1504" s="109"/>
      <c r="K1504" s="109"/>
      <c r="L1504" s="76"/>
    </row>
    <row r="1505" spans="1:12" ht="16.5" customHeight="1">
      <c r="A1505" s="50"/>
      <c r="B1505" s="51"/>
      <c r="C1505" s="117"/>
      <c r="D1505" s="118"/>
      <c r="E1505" s="88"/>
      <c r="F1505" s="196"/>
      <c r="G1505" s="1"/>
      <c r="H1505" s="109"/>
      <c r="I1505" s="109"/>
      <c r="J1505" s="109"/>
      <c r="K1505" s="109"/>
      <c r="L1505" s="76"/>
    </row>
    <row r="1506" spans="1:12" ht="16.5" customHeight="1">
      <c r="A1506" s="50"/>
      <c r="B1506" s="51"/>
      <c r="C1506" s="117"/>
      <c r="D1506" s="118"/>
      <c r="E1506" s="88"/>
      <c r="F1506" s="196"/>
      <c r="G1506" s="1"/>
      <c r="H1506" s="109"/>
      <c r="I1506" s="109"/>
      <c r="J1506" s="109"/>
      <c r="K1506" s="109"/>
      <c r="L1506" s="76"/>
    </row>
    <row r="1507" spans="1:12" ht="16.5" customHeight="1">
      <c r="A1507" s="50"/>
      <c r="B1507" s="51"/>
      <c r="C1507" s="117"/>
      <c r="D1507" s="118"/>
      <c r="E1507" s="88"/>
      <c r="F1507" s="196"/>
      <c r="G1507" s="1"/>
      <c r="H1507" s="109"/>
      <c r="I1507" s="109"/>
      <c r="J1507" s="109"/>
      <c r="K1507" s="109"/>
      <c r="L1507" s="76"/>
    </row>
    <row r="1508" spans="1:12" ht="16.5" customHeight="1">
      <c r="A1508" s="50"/>
      <c r="B1508" s="51"/>
      <c r="C1508" s="117"/>
      <c r="D1508" s="118"/>
      <c r="E1508" s="88"/>
      <c r="F1508" s="196"/>
      <c r="G1508" s="1"/>
      <c r="H1508" s="109"/>
      <c r="I1508" s="109"/>
      <c r="J1508" s="109"/>
      <c r="K1508" s="109"/>
      <c r="L1508" s="76"/>
    </row>
    <row r="1509" spans="1:12" ht="16.5" customHeight="1">
      <c r="A1509" s="50"/>
      <c r="B1509" s="51"/>
      <c r="C1509" s="117"/>
      <c r="D1509" s="118"/>
      <c r="E1509" s="88"/>
      <c r="F1509" s="196"/>
      <c r="G1509" s="1"/>
      <c r="H1509" s="109"/>
      <c r="I1509" s="109"/>
      <c r="J1509" s="109"/>
      <c r="K1509" s="109"/>
      <c r="L1509" s="76"/>
    </row>
    <row r="1510" spans="1:12" ht="16.5" customHeight="1">
      <c r="A1510" s="50"/>
      <c r="B1510" s="51"/>
      <c r="C1510" s="117"/>
      <c r="D1510" s="118"/>
      <c r="E1510" s="88"/>
      <c r="F1510" s="196"/>
      <c r="G1510" s="1"/>
      <c r="H1510" s="109"/>
      <c r="I1510" s="109"/>
      <c r="J1510" s="109"/>
      <c r="K1510" s="109"/>
      <c r="L1510" s="76"/>
    </row>
    <row r="1511" spans="1:12" ht="16.5" customHeight="1">
      <c r="A1511" s="50"/>
      <c r="B1511" s="51"/>
      <c r="C1511" s="117"/>
      <c r="D1511" s="118"/>
      <c r="E1511" s="88"/>
      <c r="F1511" s="196"/>
      <c r="G1511" s="1"/>
      <c r="H1511" s="109"/>
      <c r="I1511" s="109"/>
      <c r="J1511" s="109"/>
      <c r="K1511" s="109"/>
      <c r="L1511" s="76"/>
    </row>
    <row r="1512" spans="1:12" ht="16.5" customHeight="1">
      <c r="A1512" s="50"/>
      <c r="B1512" s="51"/>
      <c r="C1512" s="117"/>
      <c r="D1512" s="118"/>
      <c r="E1512" s="88"/>
      <c r="F1512" s="196"/>
      <c r="G1512" s="1"/>
      <c r="H1512" s="109"/>
      <c r="I1512" s="109"/>
      <c r="J1512" s="109"/>
      <c r="K1512" s="109"/>
      <c r="L1512" s="76"/>
    </row>
    <row r="1513" spans="1:12" ht="16.5" customHeight="1">
      <c r="A1513" s="50"/>
      <c r="B1513" s="51"/>
      <c r="C1513" s="117"/>
      <c r="D1513" s="118"/>
      <c r="E1513" s="88"/>
      <c r="F1513" s="196"/>
      <c r="G1513" s="1"/>
      <c r="H1513" s="109"/>
      <c r="I1513" s="109"/>
      <c r="J1513" s="109"/>
      <c r="K1513" s="109"/>
      <c r="L1513" s="76"/>
    </row>
    <row r="1514" spans="1:12" ht="16.5" customHeight="1">
      <c r="A1514" s="52"/>
      <c r="B1514" s="53"/>
      <c r="C1514" s="117"/>
      <c r="D1514" s="118"/>
      <c r="E1514" s="88"/>
      <c r="F1514" s="189"/>
      <c r="G1514" s="394"/>
      <c r="H1514" s="113"/>
      <c r="I1514" s="113"/>
      <c r="J1514" s="113"/>
      <c r="K1514" s="113"/>
      <c r="L1514" s="116"/>
    </row>
    <row r="1515" spans="1:12" ht="16.5" customHeight="1">
      <c r="A1515" s="10" t="s">
        <v>877</v>
      </c>
      <c r="B1515" s="380"/>
      <c r="C1515" s="206" t="s">
        <v>876</v>
      </c>
      <c r="D1515" s="381"/>
      <c r="E1515" s="84" t="s">
        <v>130</v>
      </c>
      <c r="F1515" s="382" t="s">
        <v>878</v>
      </c>
      <c r="G1515" s="383" t="s">
        <v>879</v>
      </c>
      <c r="H1515" s="204" t="s">
        <v>880</v>
      </c>
      <c r="I1515" s="158">
        <f>SUM(I1518:I1522)</f>
        <v>22036.814000000002</v>
      </c>
      <c r="J1515" s="158">
        <f>SUM(J1518:J1522)</f>
        <v>22036.814000000002</v>
      </c>
      <c r="K1515" s="191">
        <f>SUM(K1518:K1522)</f>
        <v>0</v>
      </c>
      <c r="L1515" s="280"/>
    </row>
    <row r="1516" spans="1:12" ht="16.5" customHeight="1">
      <c r="A1516" s="367"/>
      <c r="B1516" s="384"/>
      <c r="C1516" s="208"/>
      <c r="D1516" s="232"/>
      <c r="E1516" s="208"/>
      <c r="F1516" s="208"/>
      <c r="G1516" s="208"/>
      <c r="H1516" s="160" t="s">
        <v>45</v>
      </c>
      <c r="I1516" s="159"/>
      <c r="J1516" s="159"/>
      <c r="K1516" s="185"/>
      <c r="L1516" s="76"/>
    </row>
    <row r="1517" spans="1:12" ht="16.5" customHeight="1">
      <c r="A1517" s="33"/>
      <c r="B1517" s="384"/>
      <c r="C1517" s="208"/>
      <c r="D1517" s="232"/>
      <c r="E1517" s="208"/>
      <c r="F1517" s="208"/>
      <c r="G1517" s="208"/>
      <c r="H1517" s="160"/>
      <c r="I1517" s="159"/>
      <c r="J1517" s="159"/>
      <c r="K1517" s="185"/>
      <c r="L1517" s="76"/>
    </row>
    <row r="1518" spans="1:12" ht="16.5" customHeight="1">
      <c r="A1518" s="367"/>
      <c r="B1518" s="384"/>
      <c r="C1518" s="208"/>
      <c r="D1518" s="232"/>
      <c r="E1518" s="208"/>
      <c r="F1518" s="208"/>
      <c r="G1518" s="208"/>
      <c r="H1518" s="160" t="s">
        <v>849</v>
      </c>
      <c r="I1518" s="159">
        <f>SUM(J1518:K1518)</f>
        <v>6969.367</v>
      </c>
      <c r="J1518" s="159">
        <v>6969.367</v>
      </c>
      <c r="K1518" s="185"/>
      <c r="L1518" s="76"/>
    </row>
    <row r="1519" spans="1:12" s="122" customFormat="1" ht="18.75" customHeight="1">
      <c r="A1519" s="33"/>
      <c r="B1519" s="384"/>
      <c r="C1519" s="208"/>
      <c r="D1519" s="232"/>
      <c r="E1519" s="208"/>
      <c r="F1519" s="208"/>
      <c r="G1519" s="208"/>
      <c r="H1519" s="93" t="s">
        <v>850</v>
      </c>
      <c r="I1519" s="159">
        <f>SUM(J1519:K1519)</f>
        <v>7317.834</v>
      </c>
      <c r="J1519" s="159">
        <v>7317.834</v>
      </c>
      <c r="K1519" s="185"/>
      <c r="L1519" s="109"/>
    </row>
    <row r="1520" spans="1:12" s="122" customFormat="1" ht="18.75" customHeight="1">
      <c r="A1520" s="367"/>
      <c r="B1520" s="384"/>
      <c r="C1520" s="208"/>
      <c r="D1520" s="232"/>
      <c r="E1520" s="208"/>
      <c r="F1520" s="208"/>
      <c r="G1520" s="208"/>
      <c r="H1520" s="93" t="s">
        <v>851</v>
      </c>
      <c r="I1520" s="159">
        <f>SUM(J1520:K1520)</f>
        <v>7749.613</v>
      </c>
      <c r="J1520" s="159">
        <v>7749.613</v>
      </c>
      <c r="K1520" s="185"/>
      <c r="L1520" s="109"/>
    </row>
    <row r="1521" spans="1:12" s="122" customFormat="1" ht="18.75" customHeight="1">
      <c r="A1521" s="50"/>
      <c r="B1521" s="51"/>
      <c r="C1521" s="208"/>
      <c r="D1521" s="232"/>
      <c r="E1521" s="208"/>
      <c r="F1521" s="208"/>
      <c r="G1521" s="208"/>
      <c r="H1521" s="93"/>
      <c r="I1521" s="159"/>
      <c r="J1521" s="159"/>
      <c r="K1521" s="185"/>
      <c r="L1521" s="109"/>
    </row>
    <row r="1522" spans="1:12" s="122" customFormat="1" ht="18.75" customHeight="1">
      <c r="A1522" s="50"/>
      <c r="B1522" s="51"/>
      <c r="C1522" s="208"/>
      <c r="D1522" s="232"/>
      <c r="E1522" s="112"/>
      <c r="F1522" s="112"/>
      <c r="G1522" s="208"/>
      <c r="H1522" s="93"/>
      <c r="I1522" s="159"/>
      <c r="J1522" s="159"/>
      <c r="K1522" s="185"/>
      <c r="L1522" s="109"/>
    </row>
    <row r="1523" spans="1:12" s="122" customFormat="1" ht="18.75" customHeight="1">
      <c r="A1523" s="72"/>
      <c r="B1523" s="123"/>
      <c r="C1523" s="385"/>
      <c r="D1523" s="370"/>
      <c r="E1523" s="115"/>
      <c r="F1523" s="115"/>
      <c r="G1523" s="385"/>
      <c r="H1523" s="113"/>
      <c r="I1523" s="113"/>
      <c r="J1523" s="113"/>
      <c r="K1523" s="207"/>
      <c r="L1523" s="113"/>
    </row>
    <row r="1524" spans="1:12" ht="16.5" customHeight="1">
      <c r="A1524" s="74"/>
      <c r="B1524" s="74"/>
      <c r="C1524" s="117"/>
      <c r="D1524" s="118"/>
      <c r="E1524" s="119"/>
      <c r="F1524" s="237"/>
      <c r="G1524" s="386"/>
      <c r="H1524" s="120"/>
      <c r="I1524" s="120"/>
      <c r="J1524" s="120"/>
      <c r="K1524" s="120"/>
      <c r="L1524" s="121"/>
    </row>
    <row r="1525" spans="1:12" ht="16.5" customHeight="1">
      <c r="A1525" s="74"/>
      <c r="B1525" s="74"/>
      <c r="C1525" s="117"/>
      <c r="D1525" s="118"/>
      <c r="E1525" s="119"/>
      <c r="F1525" s="237"/>
      <c r="G1525" s="386"/>
      <c r="H1525" s="120"/>
      <c r="I1525" s="120"/>
      <c r="J1525" s="120"/>
      <c r="K1525" s="120"/>
      <c r="L1525" s="121"/>
    </row>
    <row r="1526" spans="1:12" ht="16.5" customHeight="1">
      <c r="A1526" s="74"/>
      <c r="B1526" s="74"/>
      <c r="C1526" s="117"/>
      <c r="D1526" s="118"/>
      <c r="E1526" s="119"/>
      <c r="F1526" s="237"/>
      <c r="G1526" s="386"/>
      <c r="H1526" s="120"/>
      <c r="I1526" s="120"/>
      <c r="J1526" s="120"/>
      <c r="K1526" s="120"/>
      <c r="L1526" s="121"/>
    </row>
    <row r="1527" ht="12.75">
      <c r="C1527" s="122"/>
    </row>
    <row r="1528" ht="12.75">
      <c r="C1528" s="122"/>
    </row>
  </sheetData>
  <sheetProtection/>
  <autoFilter ref="H7:H1456"/>
  <mergeCells count="853">
    <mergeCell ref="A1515:B1516"/>
    <mergeCell ref="C1515:C1523"/>
    <mergeCell ref="E1515:E1521"/>
    <mergeCell ref="F1515:F1521"/>
    <mergeCell ref="G1515:G1523"/>
    <mergeCell ref="A1517:B1518"/>
    <mergeCell ref="A1519:B1520"/>
    <mergeCell ref="A1470:B1471"/>
    <mergeCell ref="C1470:C1476"/>
    <mergeCell ref="D1470:D1471"/>
    <mergeCell ref="E1470:E1514"/>
    <mergeCell ref="F1470:F1514"/>
    <mergeCell ref="G1470:G1473"/>
    <mergeCell ref="G1474:G1514"/>
    <mergeCell ref="A1457:B1458"/>
    <mergeCell ref="G1461:G1469"/>
    <mergeCell ref="G1457:G1460"/>
    <mergeCell ref="F1457:F1469"/>
    <mergeCell ref="E1457:E1469"/>
    <mergeCell ref="D1457:D1458"/>
    <mergeCell ref="C1457:C1463"/>
    <mergeCell ref="F1434:F1450"/>
    <mergeCell ref="E1434:E1443"/>
    <mergeCell ref="G1434:G1456"/>
    <mergeCell ref="L447:L462"/>
    <mergeCell ref="L539:L554"/>
    <mergeCell ref="L528:L538"/>
    <mergeCell ref="F1330:F1341"/>
    <mergeCell ref="G1330:G1332"/>
    <mergeCell ref="G1333:G1336"/>
    <mergeCell ref="G1177:G1190"/>
    <mergeCell ref="F1164:F1175"/>
    <mergeCell ref="F1177:F1181"/>
    <mergeCell ref="F1238:F1263"/>
    <mergeCell ref="F1215:F1224"/>
    <mergeCell ref="F1205:F1213"/>
    <mergeCell ref="G1205:G1214"/>
    <mergeCell ref="L1281:L1290"/>
    <mergeCell ref="E1281:E1284"/>
    <mergeCell ref="G1215:G1219"/>
    <mergeCell ref="A1330:B1331"/>
    <mergeCell ref="C1330:C1336"/>
    <mergeCell ref="D1330:D1333"/>
    <mergeCell ref="E1330:E1336"/>
    <mergeCell ref="G1220:G1228"/>
    <mergeCell ref="F1281:F1291"/>
    <mergeCell ref="G1243:G1263"/>
    <mergeCell ref="G1281:G1285"/>
    <mergeCell ref="G1286:G1300"/>
    <mergeCell ref="G1264:G1269"/>
    <mergeCell ref="A1229:B1230"/>
    <mergeCell ref="F1264:F1273"/>
    <mergeCell ref="E1229:E1231"/>
    <mergeCell ref="C1229:C1232"/>
    <mergeCell ref="D1229:D1232"/>
    <mergeCell ref="F1229:F1232"/>
    <mergeCell ref="A1264:B1265"/>
    <mergeCell ref="F772:F782"/>
    <mergeCell ref="G772:G784"/>
    <mergeCell ref="L1057:L1064"/>
    <mergeCell ref="A1215:B1216"/>
    <mergeCell ref="C1215:C1219"/>
    <mergeCell ref="D1215:D1219"/>
    <mergeCell ref="E1215:E1217"/>
    <mergeCell ref="F1191:F1200"/>
    <mergeCell ref="G1156:G1163"/>
    <mergeCell ref="G1191:G1204"/>
    <mergeCell ref="E1070:E1076"/>
    <mergeCell ref="A1065:B1066"/>
    <mergeCell ref="F749:F755"/>
    <mergeCell ref="G749:G758"/>
    <mergeCell ref="F759:F764"/>
    <mergeCell ref="G759:G771"/>
    <mergeCell ref="A792:B793"/>
    <mergeCell ref="C792:C803"/>
    <mergeCell ref="D792:D797"/>
    <mergeCell ref="F785:F791"/>
    <mergeCell ref="E1164:E1168"/>
    <mergeCell ref="A1156:B1157"/>
    <mergeCell ref="E1156:E1162"/>
    <mergeCell ref="E1131:E1135"/>
    <mergeCell ref="A1131:B1132"/>
    <mergeCell ref="C1131:C1140"/>
    <mergeCell ref="D1131:D1135"/>
    <mergeCell ref="C1156:C1158"/>
    <mergeCell ref="D1156:D1161"/>
    <mergeCell ref="A1164:B1165"/>
    <mergeCell ref="L192:L201"/>
    <mergeCell ref="E192:E201"/>
    <mergeCell ref="F192:F201"/>
    <mergeCell ref="G192:G201"/>
    <mergeCell ref="C202:C213"/>
    <mergeCell ref="D202:D203"/>
    <mergeCell ref="G202:G213"/>
    <mergeCell ref="L202:L213"/>
    <mergeCell ref="B1:Q1"/>
    <mergeCell ref="A2:L2"/>
    <mergeCell ref="A4:B6"/>
    <mergeCell ref="C4:C6"/>
    <mergeCell ref="D4:D6"/>
    <mergeCell ref="E4:E6"/>
    <mergeCell ref="F4:F6"/>
    <mergeCell ref="G4:G6"/>
    <mergeCell ref="H4:H6"/>
    <mergeCell ref="I4:K4"/>
    <mergeCell ref="L4:L6"/>
    <mergeCell ref="I5:I6"/>
    <mergeCell ref="J5:K5"/>
    <mergeCell ref="A7:B7"/>
    <mergeCell ref="A8:B9"/>
    <mergeCell ref="C8:C13"/>
    <mergeCell ref="D8:D13"/>
    <mergeCell ref="E8:E13"/>
    <mergeCell ref="F8:F13"/>
    <mergeCell ref="A14:B15"/>
    <mergeCell ref="C14:C20"/>
    <mergeCell ref="D14:D15"/>
    <mergeCell ref="E14:E20"/>
    <mergeCell ref="G14:G20"/>
    <mergeCell ref="L14:L15"/>
    <mergeCell ref="L16:L19"/>
    <mergeCell ref="D21:D22"/>
    <mergeCell ref="E21:E25"/>
    <mergeCell ref="F21:F25"/>
    <mergeCell ref="G21:G25"/>
    <mergeCell ref="G8:G13"/>
    <mergeCell ref="L8:L13"/>
    <mergeCell ref="L21:L22"/>
    <mergeCell ref="A26:B27"/>
    <mergeCell ref="C26:C36"/>
    <mergeCell ref="D26:D27"/>
    <mergeCell ref="E26:E36"/>
    <mergeCell ref="F26:F33"/>
    <mergeCell ref="G26:G36"/>
    <mergeCell ref="L26:L36"/>
    <mergeCell ref="A21:B22"/>
    <mergeCell ref="C21:C25"/>
    <mergeCell ref="G37:G42"/>
    <mergeCell ref="L37:L42"/>
    <mergeCell ref="G43:G52"/>
    <mergeCell ref="A37:B38"/>
    <mergeCell ref="C37:C42"/>
    <mergeCell ref="A43:B44"/>
    <mergeCell ref="C43:C52"/>
    <mergeCell ref="D43:D44"/>
    <mergeCell ref="E43:E52"/>
    <mergeCell ref="A53:B54"/>
    <mergeCell ref="C53:C60"/>
    <mergeCell ref="D53:D54"/>
    <mergeCell ref="E53:E60"/>
    <mergeCell ref="F37:F42"/>
    <mergeCell ref="D37:D38"/>
    <mergeCell ref="E37:E42"/>
    <mergeCell ref="F53:F60"/>
    <mergeCell ref="F43:F52"/>
    <mergeCell ref="A61:B62"/>
    <mergeCell ref="C61:C69"/>
    <mergeCell ref="D61:D62"/>
    <mergeCell ref="E61:E69"/>
    <mergeCell ref="F61:F69"/>
    <mergeCell ref="G61:G69"/>
    <mergeCell ref="D70:D71"/>
    <mergeCell ref="E70:E83"/>
    <mergeCell ref="F70:F83"/>
    <mergeCell ref="G70:G83"/>
    <mergeCell ref="G53:G60"/>
    <mergeCell ref="L53:L60"/>
    <mergeCell ref="L70:L83"/>
    <mergeCell ref="A84:B85"/>
    <mergeCell ref="C84:C94"/>
    <mergeCell ref="D84:D85"/>
    <mergeCell ref="E84:E94"/>
    <mergeCell ref="F84:F94"/>
    <mergeCell ref="G84:G94"/>
    <mergeCell ref="L84:L94"/>
    <mergeCell ref="A70:B71"/>
    <mergeCell ref="G95:G102"/>
    <mergeCell ref="L95:L102"/>
    <mergeCell ref="A103:B104"/>
    <mergeCell ref="C103:C110"/>
    <mergeCell ref="D103:D104"/>
    <mergeCell ref="E103:E110"/>
    <mergeCell ref="F103:F110"/>
    <mergeCell ref="G103:G110"/>
    <mergeCell ref="L103:L108"/>
    <mergeCell ref="F95:F101"/>
    <mergeCell ref="C95:C102"/>
    <mergeCell ref="D95:D96"/>
    <mergeCell ref="E95:E101"/>
    <mergeCell ref="F111:F118"/>
    <mergeCell ref="C70:C83"/>
    <mergeCell ref="A127:B128"/>
    <mergeCell ref="A95:B96"/>
    <mergeCell ref="A111:B112"/>
    <mergeCell ref="C111:C118"/>
    <mergeCell ref="D111:D112"/>
    <mergeCell ref="E111:E118"/>
    <mergeCell ref="C127:C132"/>
    <mergeCell ref="G111:G118"/>
    <mergeCell ref="L111:L117"/>
    <mergeCell ref="L127:L129"/>
    <mergeCell ref="A119:B120"/>
    <mergeCell ref="C119:C126"/>
    <mergeCell ref="D119:D120"/>
    <mergeCell ref="E119:E126"/>
    <mergeCell ref="F119:F126"/>
    <mergeCell ref="G119:G126"/>
    <mergeCell ref="F133:F139"/>
    <mergeCell ref="G133:G139"/>
    <mergeCell ref="D127:D128"/>
    <mergeCell ref="E127:E132"/>
    <mergeCell ref="F127:F132"/>
    <mergeCell ref="G127:G132"/>
    <mergeCell ref="L140:L148"/>
    <mergeCell ref="A149:B150"/>
    <mergeCell ref="C149:C157"/>
    <mergeCell ref="D149:D150"/>
    <mergeCell ref="E149:E157"/>
    <mergeCell ref="F149:F157"/>
    <mergeCell ref="G149:G157"/>
    <mergeCell ref="A133:B134"/>
    <mergeCell ref="D140:D141"/>
    <mergeCell ref="G140:G148"/>
    <mergeCell ref="E140:E148"/>
    <mergeCell ref="F158:F165"/>
    <mergeCell ref="G158:G165"/>
    <mergeCell ref="C140:C148"/>
    <mergeCell ref="C133:C139"/>
    <mergeCell ref="D133:D134"/>
    <mergeCell ref="E133:E139"/>
    <mergeCell ref="L133:L139"/>
    <mergeCell ref="E166:E175"/>
    <mergeCell ref="D158:D159"/>
    <mergeCell ref="E158:E165"/>
    <mergeCell ref="F140:F148"/>
    <mergeCell ref="A158:B159"/>
    <mergeCell ref="C158:C165"/>
    <mergeCell ref="A166:B167"/>
    <mergeCell ref="C166:C175"/>
    <mergeCell ref="A140:B141"/>
    <mergeCell ref="L166:L175"/>
    <mergeCell ref="A176:B177"/>
    <mergeCell ref="C176:C191"/>
    <mergeCell ref="D176:D177"/>
    <mergeCell ref="E176:E191"/>
    <mergeCell ref="F176:F191"/>
    <mergeCell ref="G176:G191"/>
    <mergeCell ref="F166:F175"/>
    <mergeCell ref="G166:G175"/>
    <mergeCell ref="D166:D167"/>
    <mergeCell ref="A192:B193"/>
    <mergeCell ref="C192:C201"/>
    <mergeCell ref="D192:D193"/>
    <mergeCell ref="A202:B203"/>
    <mergeCell ref="A214:B215"/>
    <mergeCell ref="C214:C223"/>
    <mergeCell ref="D214:D215"/>
    <mergeCell ref="E214:E223"/>
    <mergeCell ref="F214:F223"/>
    <mergeCell ref="G214:G223"/>
    <mergeCell ref="L214:L223"/>
    <mergeCell ref="E202:E213"/>
    <mergeCell ref="F202:F213"/>
    <mergeCell ref="L224:L225"/>
    <mergeCell ref="L226:L229"/>
    <mergeCell ref="A224:B225"/>
    <mergeCell ref="C224:C230"/>
    <mergeCell ref="D224:D225"/>
    <mergeCell ref="E224:E230"/>
    <mergeCell ref="F224:F230"/>
    <mergeCell ref="G224:G230"/>
    <mergeCell ref="F231:F242"/>
    <mergeCell ref="G231:G242"/>
    <mergeCell ref="D243:D244"/>
    <mergeCell ref="E243:E252"/>
    <mergeCell ref="D231:D232"/>
    <mergeCell ref="E231:E242"/>
    <mergeCell ref="A231:B232"/>
    <mergeCell ref="C231:C242"/>
    <mergeCell ref="A243:B244"/>
    <mergeCell ref="C243:C252"/>
    <mergeCell ref="L243:L251"/>
    <mergeCell ref="A253:B254"/>
    <mergeCell ref="C253:C263"/>
    <mergeCell ref="D253:D254"/>
    <mergeCell ref="E253:E260"/>
    <mergeCell ref="F253:F260"/>
    <mergeCell ref="G253:G263"/>
    <mergeCell ref="L253:L263"/>
    <mergeCell ref="F243:F252"/>
    <mergeCell ref="G243:G252"/>
    <mergeCell ref="G264:G275"/>
    <mergeCell ref="L264:L272"/>
    <mergeCell ref="A276:B277"/>
    <mergeCell ref="C276:C284"/>
    <mergeCell ref="D276:D277"/>
    <mergeCell ref="E276:E284"/>
    <mergeCell ref="F276:F284"/>
    <mergeCell ref="G276:G284"/>
    <mergeCell ref="H277:H283"/>
    <mergeCell ref="A264:B265"/>
    <mergeCell ref="D285:D286"/>
    <mergeCell ref="E285:E296"/>
    <mergeCell ref="F264:F275"/>
    <mergeCell ref="C264:C275"/>
    <mergeCell ref="D264:D265"/>
    <mergeCell ref="E264:E275"/>
    <mergeCell ref="F285:F296"/>
    <mergeCell ref="G285:G296"/>
    <mergeCell ref="L285:L296"/>
    <mergeCell ref="A297:B298"/>
    <mergeCell ref="C297:C309"/>
    <mergeCell ref="D297:D298"/>
    <mergeCell ref="E297:E309"/>
    <mergeCell ref="F297:F309"/>
    <mergeCell ref="G297:G309"/>
    <mergeCell ref="A285:B286"/>
    <mergeCell ref="C285:C296"/>
    <mergeCell ref="G319:G326"/>
    <mergeCell ref="L319:L321"/>
    <mergeCell ref="A310:B311"/>
    <mergeCell ref="C310:C318"/>
    <mergeCell ref="D310:D311"/>
    <mergeCell ref="E310:E318"/>
    <mergeCell ref="F310:F318"/>
    <mergeCell ref="G310:G318"/>
    <mergeCell ref="D327:D328"/>
    <mergeCell ref="E327:E335"/>
    <mergeCell ref="F327:F335"/>
    <mergeCell ref="G327:G335"/>
    <mergeCell ref="L310:L312"/>
    <mergeCell ref="A319:B320"/>
    <mergeCell ref="C319:C326"/>
    <mergeCell ref="D319:D320"/>
    <mergeCell ref="E319:E326"/>
    <mergeCell ref="F319:F326"/>
    <mergeCell ref="L327:L334"/>
    <mergeCell ref="A336:B337"/>
    <mergeCell ref="C336:C344"/>
    <mergeCell ref="D336:D337"/>
    <mergeCell ref="E336:E344"/>
    <mergeCell ref="F336:F344"/>
    <mergeCell ref="G336:G344"/>
    <mergeCell ref="L336:L344"/>
    <mergeCell ref="A327:B328"/>
    <mergeCell ref="C327:C335"/>
    <mergeCell ref="L345:L355"/>
    <mergeCell ref="A357:B358"/>
    <mergeCell ref="C357:C364"/>
    <mergeCell ref="D357:D358"/>
    <mergeCell ref="E357:E364"/>
    <mergeCell ref="F357:F364"/>
    <mergeCell ref="G357:G364"/>
    <mergeCell ref="A345:B346"/>
    <mergeCell ref="C345:C356"/>
    <mergeCell ref="D345:D346"/>
    <mergeCell ref="F345:F354"/>
    <mergeCell ref="G345:G356"/>
    <mergeCell ref="E345:E354"/>
    <mergeCell ref="F365:F372"/>
    <mergeCell ref="G365:G372"/>
    <mergeCell ref="D373:D374"/>
    <mergeCell ref="E373:E381"/>
    <mergeCell ref="D365:D366"/>
    <mergeCell ref="E365:E372"/>
    <mergeCell ref="G373:G381"/>
    <mergeCell ref="A365:B366"/>
    <mergeCell ref="C365:C372"/>
    <mergeCell ref="A373:B374"/>
    <mergeCell ref="C373:C381"/>
    <mergeCell ref="A382:B383"/>
    <mergeCell ref="C382:C391"/>
    <mergeCell ref="D382:D383"/>
    <mergeCell ref="E382:E391"/>
    <mergeCell ref="E392:E399"/>
    <mergeCell ref="L373:L375"/>
    <mergeCell ref="F382:F391"/>
    <mergeCell ref="G382:G391"/>
    <mergeCell ref="F392:F399"/>
    <mergeCell ref="G392:G399"/>
    <mergeCell ref="L392:L394"/>
    <mergeCell ref="F373:F381"/>
    <mergeCell ref="F411:F418"/>
    <mergeCell ref="G411:G418"/>
    <mergeCell ref="A400:B401"/>
    <mergeCell ref="C400:C410"/>
    <mergeCell ref="D400:D401"/>
    <mergeCell ref="E400:E410"/>
    <mergeCell ref="A392:B393"/>
    <mergeCell ref="A411:B412"/>
    <mergeCell ref="C411:C418"/>
    <mergeCell ref="D411:D413"/>
    <mergeCell ref="C392:C399"/>
    <mergeCell ref="D392:D393"/>
    <mergeCell ref="A394:B399"/>
    <mergeCell ref="D394:D399"/>
    <mergeCell ref="F419:F429"/>
    <mergeCell ref="G419:G429"/>
    <mergeCell ref="L419:L421"/>
    <mergeCell ref="F400:F410"/>
    <mergeCell ref="G400:G410"/>
    <mergeCell ref="A419:B420"/>
    <mergeCell ref="C419:C429"/>
    <mergeCell ref="D419:D420"/>
    <mergeCell ref="E419:E429"/>
    <mergeCell ref="E411:E418"/>
    <mergeCell ref="G447:G462"/>
    <mergeCell ref="A440:B441"/>
    <mergeCell ref="C440:C443"/>
    <mergeCell ref="D440:D441"/>
    <mergeCell ref="E440:E443"/>
    <mergeCell ref="D447:D448"/>
    <mergeCell ref="E447:E450"/>
    <mergeCell ref="C458:C459"/>
    <mergeCell ref="F447:F462"/>
    <mergeCell ref="F430:F432"/>
    <mergeCell ref="G430:G434"/>
    <mergeCell ref="G435:G439"/>
    <mergeCell ref="F440:F443"/>
    <mergeCell ref="G440:G445"/>
    <mergeCell ref="A430:B431"/>
    <mergeCell ref="C430:C434"/>
    <mergeCell ref="D430:D431"/>
    <mergeCell ref="E430:E435"/>
    <mergeCell ref="F472:F479"/>
    <mergeCell ref="A463:B464"/>
    <mergeCell ref="C463:C471"/>
    <mergeCell ref="A447:B448"/>
    <mergeCell ref="C447:C453"/>
    <mergeCell ref="G472:G483"/>
    <mergeCell ref="F463:F471"/>
    <mergeCell ref="G463:G471"/>
    <mergeCell ref="D463:D464"/>
    <mergeCell ref="E463:E471"/>
    <mergeCell ref="F491:F498"/>
    <mergeCell ref="G491:G498"/>
    <mergeCell ref="L491:L497"/>
    <mergeCell ref="A484:B485"/>
    <mergeCell ref="C484:C490"/>
    <mergeCell ref="L463:L464"/>
    <mergeCell ref="A472:B473"/>
    <mergeCell ref="C472:C483"/>
    <mergeCell ref="D472:D473"/>
    <mergeCell ref="E472:E479"/>
    <mergeCell ref="A499:B500"/>
    <mergeCell ref="C499:C502"/>
    <mergeCell ref="F484:F490"/>
    <mergeCell ref="G484:G490"/>
    <mergeCell ref="D484:D485"/>
    <mergeCell ref="E484:E490"/>
    <mergeCell ref="A491:B492"/>
    <mergeCell ref="C491:C493"/>
    <mergeCell ref="D491:D492"/>
    <mergeCell ref="E491:E495"/>
    <mergeCell ref="A507:B508"/>
    <mergeCell ref="C507:C510"/>
    <mergeCell ref="D507:D508"/>
    <mergeCell ref="E507:E512"/>
    <mergeCell ref="F507:F513"/>
    <mergeCell ref="G507:G514"/>
    <mergeCell ref="F499:F505"/>
    <mergeCell ref="G499:G506"/>
    <mergeCell ref="D499:D500"/>
    <mergeCell ref="E499:E504"/>
    <mergeCell ref="F515:F523"/>
    <mergeCell ref="G515:G527"/>
    <mergeCell ref="A515:B516"/>
    <mergeCell ref="C515:C521"/>
    <mergeCell ref="A528:B529"/>
    <mergeCell ref="C528:C531"/>
    <mergeCell ref="D574:D575"/>
    <mergeCell ref="E574:E579"/>
    <mergeCell ref="D515:D516"/>
    <mergeCell ref="E515:E521"/>
    <mergeCell ref="A574:B575"/>
    <mergeCell ref="C574:C578"/>
    <mergeCell ref="F528:F532"/>
    <mergeCell ref="D528:D529"/>
    <mergeCell ref="E528:E534"/>
    <mergeCell ref="A555:B556"/>
    <mergeCell ref="C555:C561"/>
    <mergeCell ref="D555:D556"/>
    <mergeCell ref="E555:E558"/>
    <mergeCell ref="F539:F553"/>
    <mergeCell ref="F555:F571"/>
    <mergeCell ref="A539:B540"/>
    <mergeCell ref="C539:C550"/>
    <mergeCell ref="D539:D540"/>
    <mergeCell ref="E539:E547"/>
    <mergeCell ref="F574:F583"/>
    <mergeCell ref="D584:D585"/>
    <mergeCell ref="E584:E589"/>
    <mergeCell ref="A584:B585"/>
    <mergeCell ref="C584:C590"/>
    <mergeCell ref="A603:B604"/>
    <mergeCell ref="C603:C606"/>
    <mergeCell ref="D603:D604"/>
    <mergeCell ref="E603:E606"/>
    <mergeCell ref="A594:B595"/>
    <mergeCell ref="C594:C600"/>
    <mergeCell ref="D619:D620"/>
    <mergeCell ref="E619:E624"/>
    <mergeCell ref="G594:G602"/>
    <mergeCell ref="E594:E601"/>
    <mergeCell ref="F619:F628"/>
    <mergeCell ref="G619:G630"/>
    <mergeCell ref="F603:F618"/>
    <mergeCell ref="G603:G609"/>
    <mergeCell ref="D594:D595"/>
    <mergeCell ref="F594:F601"/>
    <mergeCell ref="A619:B620"/>
    <mergeCell ref="C619:C623"/>
    <mergeCell ref="A631:B632"/>
    <mergeCell ref="C631:C635"/>
    <mergeCell ref="A641:B642"/>
    <mergeCell ref="C641:C646"/>
    <mergeCell ref="F631:F636"/>
    <mergeCell ref="F641:F645"/>
    <mergeCell ref="D631:D632"/>
    <mergeCell ref="E631:E636"/>
    <mergeCell ref="A651:B652"/>
    <mergeCell ref="C651:C655"/>
    <mergeCell ref="D651:D652"/>
    <mergeCell ref="E651:E656"/>
    <mergeCell ref="D663:D664"/>
    <mergeCell ref="E663:E666"/>
    <mergeCell ref="G641:G650"/>
    <mergeCell ref="E641:E644"/>
    <mergeCell ref="F663:F666"/>
    <mergeCell ref="G663:G671"/>
    <mergeCell ref="F651:F656"/>
    <mergeCell ref="G651:G662"/>
    <mergeCell ref="D641:D642"/>
    <mergeCell ref="A663:B664"/>
    <mergeCell ref="C663:C667"/>
    <mergeCell ref="A672:B673"/>
    <mergeCell ref="C672:C676"/>
    <mergeCell ref="A684:B685"/>
    <mergeCell ref="C684:C686"/>
    <mergeCell ref="F672:F680"/>
    <mergeCell ref="D672:D674"/>
    <mergeCell ref="E672:E675"/>
    <mergeCell ref="E684:E692"/>
    <mergeCell ref="A694:B695"/>
    <mergeCell ref="C694:C698"/>
    <mergeCell ref="D694:D695"/>
    <mergeCell ref="E694:E699"/>
    <mergeCell ref="F694:F699"/>
    <mergeCell ref="G706:G714"/>
    <mergeCell ref="E719:E726"/>
    <mergeCell ref="D706:D707"/>
    <mergeCell ref="E706:E709"/>
    <mergeCell ref="D719:D720"/>
    <mergeCell ref="D684:D685"/>
    <mergeCell ref="A706:B707"/>
    <mergeCell ref="C706:C714"/>
    <mergeCell ref="A719:B720"/>
    <mergeCell ref="C719:C725"/>
    <mergeCell ref="F736:F744"/>
    <mergeCell ref="G736:G748"/>
    <mergeCell ref="F719:F730"/>
    <mergeCell ref="G719:G735"/>
    <mergeCell ref="A736:B737"/>
    <mergeCell ref="C736:C742"/>
    <mergeCell ref="D736:D737"/>
    <mergeCell ref="E736:E743"/>
    <mergeCell ref="A749:B750"/>
    <mergeCell ref="C749:C753"/>
    <mergeCell ref="D749:D751"/>
    <mergeCell ref="E749:E753"/>
    <mergeCell ref="A759:B760"/>
    <mergeCell ref="C759:C764"/>
    <mergeCell ref="D759:D761"/>
    <mergeCell ref="E759:E762"/>
    <mergeCell ref="A772:B773"/>
    <mergeCell ref="C772:C778"/>
    <mergeCell ref="A785:B787"/>
    <mergeCell ref="C785:C791"/>
    <mergeCell ref="D785:D788"/>
    <mergeCell ref="E785:E791"/>
    <mergeCell ref="D772:D774"/>
    <mergeCell ref="E772:E775"/>
    <mergeCell ref="E792:E797"/>
    <mergeCell ref="F818:F848"/>
    <mergeCell ref="G818:G822"/>
    <mergeCell ref="G823:G848"/>
    <mergeCell ref="F804:F812"/>
    <mergeCell ref="G804:G806"/>
    <mergeCell ref="F792:F803"/>
    <mergeCell ref="G792:G803"/>
    <mergeCell ref="G814:G817"/>
    <mergeCell ref="G811:G813"/>
    <mergeCell ref="A804:B805"/>
    <mergeCell ref="C804:C805"/>
    <mergeCell ref="D804:D805"/>
    <mergeCell ref="E804:E807"/>
    <mergeCell ref="A818:B819"/>
    <mergeCell ref="C818:C848"/>
    <mergeCell ref="D818:D819"/>
    <mergeCell ref="E818:E822"/>
    <mergeCell ref="E873:E878"/>
    <mergeCell ref="G900:G918"/>
    <mergeCell ref="A849:B850"/>
    <mergeCell ref="A873:B874"/>
    <mergeCell ref="C873:C878"/>
    <mergeCell ref="D873:D874"/>
    <mergeCell ref="C849:C857"/>
    <mergeCell ref="D849:D850"/>
    <mergeCell ref="E849:E853"/>
    <mergeCell ref="F849:F853"/>
    <mergeCell ref="A890:B891"/>
    <mergeCell ref="C890:C895"/>
    <mergeCell ref="A919:B920"/>
    <mergeCell ref="C919:C925"/>
    <mergeCell ref="A957:B958"/>
    <mergeCell ref="D957:D959"/>
    <mergeCell ref="D890:D892"/>
    <mergeCell ref="D919:D921"/>
    <mergeCell ref="D939:D941"/>
    <mergeCell ref="A939:B940"/>
    <mergeCell ref="C939:C945"/>
    <mergeCell ref="F998:F1012"/>
    <mergeCell ref="A974:B975"/>
    <mergeCell ref="C957:C964"/>
    <mergeCell ref="F974:F979"/>
    <mergeCell ref="C974:C979"/>
    <mergeCell ref="A998:B999"/>
    <mergeCell ref="G974:G978"/>
    <mergeCell ref="G979:G997"/>
    <mergeCell ref="D998:D1000"/>
    <mergeCell ref="E998:E1001"/>
    <mergeCell ref="D974:D976"/>
    <mergeCell ref="E939:E945"/>
    <mergeCell ref="A1030:B1031"/>
    <mergeCell ref="A1057:B1058"/>
    <mergeCell ref="G1014:G1029"/>
    <mergeCell ref="F1030:F1034"/>
    <mergeCell ref="D1097:D1099"/>
    <mergeCell ref="D1014:D1016"/>
    <mergeCell ref="C1116:C1126"/>
    <mergeCell ref="A1097:B1098"/>
    <mergeCell ref="A1070:B1071"/>
    <mergeCell ref="C998:C1002"/>
    <mergeCell ref="G1065:G1066"/>
    <mergeCell ref="G998:G1013"/>
    <mergeCell ref="C1048:C1056"/>
    <mergeCell ref="F1048:F1056"/>
    <mergeCell ref="C1070:C1076"/>
    <mergeCell ref="C1097:C1103"/>
    <mergeCell ref="C1057:C1061"/>
    <mergeCell ref="E1116:E1118"/>
    <mergeCell ref="L1030:L1042"/>
    <mergeCell ref="E890:E897"/>
    <mergeCell ref="F1131:F1141"/>
    <mergeCell ref="F957:F964"/>
    <mergeCell ref="E1097:E1103"/>
    <mergeCell ref="E1014:E1017"/>
    <mergeCell ref="F1065:F1069"/>
    <mergeCell ref="E957:E960"/>
    <mergeCell ref="G957:G963"/>
    <mergeCell ref="A1014:B1015"/>
    <mergeCell ref="E919:E925"/>
    <mergeCell ref="F890:F899"/>
    <mergeCell ref="F1116:F1130"/>
    <mergeCell ref="G1301:G1303"/>
    <mergeCell ref="G1238:G1242"/>
    <mergeCell ref="F1156:F1163"/>
    <mergeCell ref="G1131:G1155"/>
    <mergeCell ref="G1164:G1176"/>
    <mergeCell ref="E974:E977"/>
    <mergeCell ref="L158:L165"/>
    <mergeCell ref="L176:L190"/>
    <mergeCell ref="F1097:F1098"/>
    <mergeCell ref="G1097:G1115"/>
    <mergeCell ref="G1070:G1076"/>
    <mergeCell ref="G1077:G1096"/>
    <mergeCell ref="F1070:F1085"/>
    <mergeCell ref="F1057:F1064"/>
    <mergeCell ref="G1057:G1064"/>
    <mergeCell ref="F873:F878"/>
    <mergeCell ref="D1116:D1118"/>
    <mergeCell ref="A1048:B1049"/>
    <mergeCell ref="L231:L241"/>
    <mergeCell ref="E1057:E1061"/>
    <mergeCell ref="E1048:E1056"/>
    <mergeCell ref="F939:F947"/>
    <mergeCell ref="G939:G956"/>
    <mergeCell ref="A1116:B1117"/>
    <mergeCell ref="G555:G573"/>
    <mergeCell ref="G890:G899"/>
    <mergeCell ref="C1014:C1018"/>
    <mergeCell ref="D1030:D1032"/>
    <mergeCell ref="D1057:D1059"/>
    <mergeCell ref="D1048:D1050"/>
    <mergeCell ref="C1065:C1067"/>
    <mergeCell ref="M1049:M1050"/>
    <mergeCell ref="C1030:C1039"/>
    <mergeCell ref="L400:L402"/>
    <mergeCell ref="L719:L734"/>
    <mergeCell ref="L641:L649"/>
    <mergeCell ref="L594:L602"/>
    <mergeCell ref="L411:L413"/>
    <mergeCell ref="L499:L506"/>
    <mergeCell ref="L507:L509"/>
    <mergeCell ref="L484:L487"/>
    <mergeCell ref="L472:L475"/>
    <mergeCell ref="L631:L640"/>
    <mergeCell ref="E1301:E1306"/>
    <mergeCell ref="E1238:E1241"/>
    <mergeCell ref="A1191:B1192"/>
    <mergeCell ref="C1191:C1195"/>
    <mergeCell ref="D1070:D1073"/>
    <mergeCell ref="E1191:E1193"/>
    <mergeCell ref="A1177:B1178"/>
    <mergeCell ref="D1177:D1179"/>
    <mergeCell ref="E1177:E1179"/>
    <mergeCell ref="C1177:C1181"/>
    <mergeCell ref="A1205:B1206"/>
    <mergeCell ref="C1205:C1214"/>
    <mergeCell ref="D1205:D1207"/>
    <mergeCell ref="F1014:F1029"/>
    <mergeCell ref="E1030:E1034"/>
    <mergeCell ref="E1065:E1067"/>
    <mergeCell ref="C1164:C1167"/>
    <mergeCell ref="D1164:D1167"/>
    <mergeCell ref="D1065:D1067"/>
    <mergeCell ref="D1191:D1195"/>
    <mergeCell ref="A1301:B1302"/>
    <mergeCell ref="C1301:C1306"/>
    <mergeCell ref="D1301:D1305"/>
    <mergeCell ref="A1238:B1239"/>
    <mergeCell ref="C1238:C1241"/>
    <mergeCell ref="D1238:D1241"/>
    <mergeCell ref="A1281:B1282"/>
    <mergeCell ref="D1281:D1284"/>
    <mergeCell ref="C1264:C1267"/>
    <mergeCell ref="C1281:C1284"/>
    <mergeCell ref="F1301:F1314"/>
    <mergeCell ref="D1264:D1267"/>
    <mergeCell ref="E1264:E1266"/>
    <mergeCell ref="G584:G593"/>
    <mergeCell ref="G631:G640"/>
    <mergeCell ref="A1318:B1319"/>
    <mergeCell ref="C1318:C1326"/>
    <mergeCell ref="D1318:D1321"/>
    <mergeCell ref="E1318:E1322"/>
    <mergeCell ref="G1318:G1329"/>
    <mergeCell ref="G808:G810"/>
    <mergeCell ref="G919:G938"/>
    <mergeCell ref="L430:L438"/>
    <mergeCell ref="L684:L689"/>
    <mergeCell ref="F684:F692"/>
    <mergeCell ref="G684:G693"/>
    <mergeCell ref="G672:G683"/>
    <mergeCell ref="F584:F592"/>
    <mergeCell ref="F919:F925"/>
    <mergeCell ref="F706:F718"/>
    <mergeCell ref="G574:G579"/>
    <mergeCell ref="G528:G538"/>
    <mergeCell ref="G539:G553"/>
    <mergeCell ref="L515:L525"/>
    <mergeCell ref="L706:L717"/>
    <mergeCell ref="L1048:L1056"/>
    <mergeCell ref="L759:L769"/>
    <mergeCell ref="L603:L618"/>
    <mergeCell ref="L749:L757"/>
    <mergeCell ref="L873:L889"/>
    <mergeCell ref="L584:L593"/>
    <mergeCell ref="G785:G791"/>
    <mergeCell ref="L619:L627"/>
    <mergeCell ref="L1205:L1214"/>
    <mergeCell ref="L957:L970"/>
    <mergeCell ref="G694:G705"/>
    <mergeCell ref="L792:L800"/>
    <mergeCell ref="L974:L982"/>
    <mergeCell ref="L1156:L1161"/>
    <mergeCell ref="G849:G872"/>
    <mergeCell ref="G873:G877"/>
    <mergeCell ref="G878:G889"/>
    <mergeCell ref="G965:G969"/>
    <mergeCell ref="A1343:B1344"/>
    <mergeCell ref="C1343:C1349"/>
    <mergeCell ref="D1343:D1346"/>
    <mergeCell ref="E1343:E1349"/>
    <mergeCell ref="F1343:F1354"/>
    <mergeCell ref="F1318:F1325"/>
    <mergeCell ref="G1304:G1317"/>
    <mergeCell ref="G1346:G1349"/>
    <mergeCell ref="L1014:L1023"/>
    <mergeCell ref="G1030:G1047"/>
    <mergeCell ref="G1048:G1056"/>
    <mergeCell ref="G1343:G1345"/>
    <mergeCell ref="G970:G973"/>
    <mergeCell ref="G1116:G1127"/>
    <mergeCell ref="G1270:G1280"/>
    <mergeCell ref="G1229:G1237"/>
    <mergeCell ref="L1238:L1256"/>
    <mergeCell ref="A1362:B1363"/>
    <mergeCell ref="C1362:C1366"/>
    <mergeCell ref="L785:L791"/>
    <mergeCell ref="L849:L865"/>
    <mergeCell ref="L1097:L1110"/>
    <mergeCell ref="A1355:B1356"/>
    <mergeCell ref="C1355:C1361"/>
    <mergeCell ref="D1355:D1358"/>
    <mergeCell ref="E1355:E1361"/>
    <mergeCell ref="G1358:G1361"/>
    <mergeCell ref="G1355:G1356"/>
    <mergeCell ref="D1362:D1366"/>
    <mergeCell ref="E1362:E1364"/>
    <mergeCell ref="F1362:F1368"/>
    <mergeCell ref="G1362:G1368"/>
    <mergeCell ref="A1370:B1371"/>
    <mergeCell ref="C1370:C1374"/>
    <mergeCell ref="D1370:D1374"/>
    <mergeCell ref="E1370:E1372"/>
    <mergeCell ref="F1370:F1376"/>
    <mergeCell ref="G1370:G1376"/>
    <mergeCell ref="D1385:D1388"/>
    <mergeCell ref="E1385:E1390"/>
    <mergeCell ref="G1385:G1386"/>
    <mergeCell ref="G1388:G1390"/>
    <mergeCell ref="A1377:B1378"/>
    <mergeCell ref="C1377:C1381"/>
    <mergeCell ref="D1377:D1381"/>
    <mergeCell ref="E1377:E1379"/>
    <mergeCell ref="F1377:F1383"/>
    <mergeCell ref="G1377:G1383"/>
    <mergeCell ref="L919:L932"/>
    <mergeCell ref="A1391:B1392"/>
    <mergeCell ref="C1391:C1394"/>
    <mergeCell ref="D1391:D1394"/>
    <mergeCell ref="E1391:E1395"/>
    <mergeCell ref="F1391:F1402"/>
    <mergeCell ref="G1391:G1393"/>
    <mergeCell ref="G1394:G1402"/>
    <mergeCell ref="A1385:B1386"/>
    <mergeCell ref="C1385:C1390"/>
    <mergeCell ref="A1403:B1404"/>
    <mergeCell ref="C1403:C1405"/>
    <mergeCell ref="D1403:D1404"/>
    <mergeCell ref="E1403:E1407"/>
    <mergeCell ref="E1408:E1412"/>
    <mergeCell ref="A1434:B1435"/>
    <mergeCell ref="C1434:C1440"/>
    <mergeCell ref="D1434:D1435"/>
    <mergeCell ref="H1403:H1405"/>
    <mergeCell ref="I1403:I1405"/>
    <mergeCell ref="J1403:J1405"/>
    <mergeCell ref="K1403:K1405"/>
    <mergeCell ref="F1403:F1433"/>
    <mergeCell ref="G1409:G1433"/>
    <mergeCell ref="G1403:G1408"/>
  </mergeCells>
  <printOptions/>
  <pageMargins left="0" right="0" top="0" bottom="0"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doroau</cp:lastModifiedBy>
  <cp:lastPrinted>2017-12-27T05:27:38Z</cp:lastPrinted>
  <dcterms:created xsi:type="dcterms:W3CDTF">2005-05-12T04:30:04Z</dcterms:created>
  <dcterms:modified xsi:type="dcterms:W3CDTF">2018-04-04T03:30:37Z</dcterms:modified>
  <cp:category/>
  <cp:version/>
  <cp:contentType/>
  <cp:contentStatus/>
</cp:coreProperties>
</file>